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95" windowHeight="4875" activeTab="4"/>
  </bookViews>
  <sheets>
    <sheet name="Жилое" sheetId="1" r:id="rId1"/>
    <sheet name="Нежилое" sheetId="2" r:id="rId2"/>
    <sheet name="Транспорт" sheetId="3" r:id="rId3"/>
    <sheet name="Оборудование" sheetId="4" r:id="rId4"/>
    <sheet name="Учреждения" sheetId="5" r:id="rId5"/>
  </sheets>
  <definedNames>
    <definedName name="_xlnm._FilterDatabase" localSheetId="3" hidden="1">'Оборудование'!$M$1:$M$30</definedName>
    <definedName name="_xlnm.Print_Area" localSheetId="0">'Жилое'!$A$1:$S$69</definedName>
    <definedName name="_xlnm.Print_Area" localSheetId="1">'Нежилое'!$A$1:$T$25</definedName>
    <definedName name="_xlnm.Print_Area" localSheetId="3">'Оборудование'!$A$1:$U$38</definedName>
    <definedName name="_xlnm.Print_Area" localSheetId="2">'Транспорт'!$A$1:$I$7</definedName>
  </definedNames>
  <calcPr fullCalcOnLoad="1"/>
</workbook>
</file>

<file path=xl/sharedStrings.xml><?xml version="1.0" encoding="utf-8"?>
<sst xmlns="http://schemas.openxmlformats.org/spreadsheetml/2006/main" count="731" uniqueCount="307">
  <si>
    <t>№ п/п</t>
  </si>
  <si>
    <t>Наименование объекта</t>
  </si>
  <si>
    <t>Реестр. номер</t>
  </si>
  <si>
    <t>Характеристики</t>
  </si>
  <si>
    <t>Примечание</t>
  </si>
  <si>
    <t>Пользователь</t>
  </si>
  <si>
    <t>характеристики объекта</t>
  </si>
  <si>
    <t>год ввода</t>
  </si>
  <si>
    <t>площадь, кв.м.</t>
  </si>
  <si>
    <t>ПТС, реквизиты</t>
  </si>
  <si>
    <t>год выпуска</t>
  </si>
  <si>
    <t>балансовая стоимость, рублей</t>
  </si>
  <si>
    <t>основание внесения в реестр</t>
  </si>
  <si>
    <t>Реестровый №</t>
  </si>
  <si>
    <t>Инвентарный номер движимого имущества</t>
  </si>
  <si>
    <t>Наименование движимого имущества</t>
  </si>
  <si>
    <t>Год</t>
  </si>
  <si>
    <t>Кол - во, шт</t>
  </si>
  <si>
    <t>Цена за 1 шт., руб.</t>
  </si>
  <si>
    <t>Остаточная стоимость движимого имущества, руб.</t>
  </si>
  <si>
    <t>нет</t>
  </si>
  <si>
    <t>Наименование недвижимого имущества</t>
  </si>
  <si>
    <t>Адрес (местоположение) недвижимого имущества</t>
  </si>
  <si>
    <t>Реестровый номер</t>
  </si>
  <si>
    <t>Площадь, протяженность и (или) иные параметры, характеризующие физические свойства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</si>
  <si>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</si>
  <si>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</si>
  <si>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 (руб.)</t>
  </si>
  <si>
    <t xml:space="preserve">Реквизиты документов-оснований  и даты возникновения и прекращения права муниципальной собственности на недвижимое имущество </t>
  </si>
  <si>
    <t>материал стен, этажность</t>
  </si>
  <si>
    <t>Балансовая стоимость, руб.</t>
  </si>
  <si>
    <t>Износ, руб.</t>
  </si>
  <si>
    <t>возникновение права</t>
  </si>
  <si>
    <t>прекращение права</t>
  </si>
  <si>
    <t>инвентаризация</t>
  </si>
  <si>
    <t>примечание</t>
  </si>
  <si>
    <t>дерево</t>
  </si>
  <si>
    <t>кадастровый паспорт</t>
  </si>
  <si>
    <t>жилой дом</t>
  </si>
  <si>
    <t>с. Малая Камала, ул. Новая, д.8</t>
  </si>
  <si>
    <t>Решение Малокамалинского сельского Совета депутатов от 26.03.2007 № 5-5р</t>
  </si>
  <si>
    <t>с. Малая Камала, ул. Новая, д.4</t>
  </si>
  <si>
    <t>с. Малая Камала, ул. Новая, д.12</t>
  </si>
  <si>
    <t>с. Малая Камала, ул. Новая, д.17</t>
  </si>
  <si>
    <t>с. Малая Камала, ул. Новосолдатская, д.9</t>
  </si>
  <si>
    <t>с. Малая Камала, ул. Новосолдатская, д.15</t>
  </si>
  <si>
    <t>с. Малая Камала, ул. Новосолдатская, д.13</t>
  </si>
  <si>
    <t>квартира</t>
  </si>
  <si>
    <t>с. Малая Камала, ул. Садовая, д.19, кв.2</t>
  </si>
  <si>
    <t>с. Малая Камала, ул. Садовая, д.27, кв.1</t>
  </si>
  <si>
    <t>с. Малая Камала, ул. Садовая, д.27, кв.2</t>
  </si>
  <si>
    <t>с. Малая Камала, ул. Садовая, д.8, кв.1</t>
  </si>
  <si>
    <t>с. Малая Камала, ул. Садовая, д.8, кв.2</t>
  </si>
  <si>
    <t>с. Малая Камала, ул. Садовая, д.8, кв.3</t>
  </si>
  <si>
    <t>с. Малая Камала, ул. Большая, д.4, кв.1</t>
  </si>
  <si>
    <t>с. Малая Камала, ул. Заозёрная, д.1, кв.2</t>
  </si>
  <si>
    <t>с. Малая Камала, ул. Заозёрная, д.3, кв.1</t>
  </si>
  <si>
    <t>с. Малая Камала, ул. Заозёрная, д.3, кв.2</t>
  </si>
  <si>
    <t>с.Малая Камала, ул. Заозёрная, д.4, кв.1</t>
  </si>
  <si>
    <t>с. Малая Камала, ул. Заозёрная, д.9, кв.2</t>
  </si>
  <si>
    <t>с. Малая Камала, ул. Мостовая, д.8</t>
  </si>
  <si>
    <t>с. Малая Камала, ул. Большая, д.25</t>
  </si>
  <si>
    <t xml:space="preserve">с. Малая Камала, ул. Трактовая, д.14, кв.2 </t>
  </si>
  <si>
    <t>с. Малая Камала, ул. Трактовая, д.15, кв.1</t>
  </si>
  <si>
    <t>с. Малая Камала, ул. Трактовая, д.6, кв.2</t>
  </si>
  <si>
    <t>с. Малая Камала, ул. Красноармейская, д.10, кв.1</t>
  </si>
  <si>
    <t>с. Малая Камала, ул. Красноармейская, д.29, кв.2</t>
  </si>
  <si>
    <t>с. Малая Камала, ул. Красноармейская, д.6</t>
  </si>
  <si>
    <t>п. Загорский, ул. Школьная, д.1, кв.1</t>
  </si>
  <si>
    <t>п. Загорский, ул. Школьная, д.1, кв.2</t>
  </si>
  <si>
    <t>п. Загорский, ул. Школьная, д.5, кв.1</t>
  </si>
  <si>
    <t>п. Загорский, ул. Школьная, д.5, кв.2</t>
  </si>
  <si>
    <t>п. Загорский, ул. Школьная, д.7, кв.1</t>
  </si>
  <si>
    <t>п. Загорский, ул. Школьная, д.7, кв.2</t>
  </si>
  <si>
    <t>п. Загорский, ул. Школьная, д.9, кв.1</t>
  </si>
  <si>
    <t>п. Загорский, ул. Школьная, д.13, кв.1</t>
  </si>
  <si>
    <t>п. Загорский, ул. Школьная, д.15, кв.2</t>
  </si>
  <si>
    <t>п. Загорский, ул. Школьная, д.17, кв.1</t>
  </si>
  <si>
    <t>п. Загорский, ул. Школьная, д.17, кв.2</t>
  </si>
  <si>
    <t>п. Загорский, ул. Школьная, д.21, кв.1</t>
  </si>
  <si>
    <t>п. Загорский, ул. Школьная, д.21, кв.2</t>
  </si>
  <si>
    <t>п. Загорский, ул. Школьная, д.26, кв.1</t>
  </si>
  <si>
    <t>п. Загорский, ул. Школьная. д.26, кв.2</t>
  </si>
  <si>
    <t>п. Загорский, ул. Школьная, д.24</t>
  </si>
  <si>
    <t>п. Загорский, ул. Школьная, д.20, кв.1</t>
  </si>
  <si>
    <t>п. Загорский, ул. Школьная, д.18</t>
  </si>
  <si>
    <t>п. Загорский, ул. Школьная, д.16</t>
  </si>
  <si>
    <t>п. Загорский, ул. Школьная, д.12</t>
  </si>
  <si>
    <t>п. Загорский, ул. Школьная, д.10, кв.2</t>
  </si>
  <si>
    <t>п. Загорский, ул. Школьная, д.6, кв. 1</t>
  </si>
  <si>
    <t>п. Загорский, ул. Школьная, д.6, кв.2</t>
  </si>
  <si>
    <t>п. Загорский, ул. Школьная, д.2, кв.1</t>
  </si>
  <si>
    <t>п. Загорский, ул. Лесная, д.29, кв.1</t>
  </si>
  <si>
    <t>п. Загорский, ул. Лесная, д.29, кв.2</t>
  </si>
  <si>
    <t>п. Загорский, ул. Лесная, д.10, кв.1</t>
  </si>
  <si>
    <t>п. Загорский, ул. Лесная, д.10, кв.2</t>
  </si>
  <si>
    <t>п. Загорский, ул. Лесная, д.6, кв.1</t>
  </si>
  <si>
    <t>п. Загорский, ул. Лесная, д.2, кв.1</t>
  </si>
  <si>
    <t>п. Загорский, ул. Лесная, д.2, кв.2</t>
  </si>
  <si>
    <t>п. Загорский, ул. Лесная, д.3, кв.2</t>
  </si>
  <si>
    <t>п. Загорский, ул. Лесная, д.5, кв.1</t>
  </si>
  <si>
    <t>п. Загорский, ул. Лесная, д.5, кв.2</t>
  </si>
  <si>
    <t>нежилое здание</t>
  </si>
  <si>
    <t>с. Малая Камала, ул. Садовая, д.3</t>
  </si>
  <si>
    <t>бетон</t>
  </si>
  <si>
    <t>п. Загорский, ул. Школьная, д.25</t>
  </si>
  <si>
    <t>с. Малая Камала, ул. Садовая, д.1</t>
  </si>
  <si>
    <t>с. Малая Камала, ул. Трактовая, д.8</t>
  </si>
  <si>
    <t>сооружение - автомобильная дорога</t>
  </si>
  <si>
    <t>с. Малая Камала, ул. Красноармейская</t>
  </si>
  <si>
    <t>асфальтобетон</t>
  </si>
  <si>
    <t>протяженность 1,4 км</t>
  </si>
  <si>
    <t>Решение Малокамалинского сельского Совета депутатов от 12.11.2013 № 38-108р</t>
  </si>
  <si>
    <t>Постановление администарции Малокамалинского сельсовета от 03.04.2013 № 11-п</t>
  </si>
  <si>
    <t>гравий</t>
  </si>
  <si>
    <t>протяженность 0,4 км</t>
  </si>
  <si>
    <t>с. Малая Камала, ул. Луговая</t>
  </si>
  <si>
    <t>протяженность 0,35 км</t>
  </si>
  <si>
    <t>протяженность 0,25 км</t>
  </si>
  <si>
    <t>с. Малая Камала, ул. Новая</t>
  </si>
  <si>
    <t>протяженность 0,9 км</t>
  </si>
  <si>
    <t>с. Малая Камала, ул. Садовая</t>
  </si>
  <si>
    <t>протяженность 0,8 км</t>
  </si>
  <si>
    <t>с. Малая камала, ул. Молодежная</t>
  </si>
  <si>
    <t>с. Малая Камала, ул. Заозерная</t>
  </si>
  <si>
    <t>протяженность 0,5 км</t>
  </si>
  <si>
    <t>с. Малая камала, ул. Трактовая</t>
  </si>
  <si>
    <t>протяженность 0,55 км</t>
  </si>
  <si>
    <t>м. Малая Камала, ул. Большая</t>
  </si>
  <si>
    <t>протяженность 0,75 км</t>
  </si>
  <si>
    <t>с. Малая Камала, ул. Мостовая</t>
  </si>
  <si>
    <t>протяженность 0,45 км</t>
  </si>
  <si>
    <t>с. Малая Камала, ул. Новосолдатская</t>
  </si>
  <si>
    <t>с. Малая камала, ул. Пензенская</t>
  </si>
  <si>
    <t>грунт</t>
  </si>
  <si>
    <t>с. Малая Камала, ул. Контора СПК</t>
  </si>
  <si>
    <t>протяженность 0,7 км</t>
  </si>
  <si>
    <t>д. Загорск, ул. Школьная</t>
  </si>
  <si>
    <t>железобетонная плита</t>
  </si>
  <si>
    <t>д. Загорск, ул. Лесная</t>
  </si>
  <si>
    <t>подъезд к д. Загорск</t>
  </si>
  <si>
    <t>протяженность 1,1 км</t>
  </si>
  <si>
    <t>д. Черемшанка, ул. Овражная</t>
  </si>
  <si>
    <t>транспортное средство ВАЗ-2121</t>
  </si>
  <si>
    <t>номер двигателя 2357468, гос номер 6067 КЭА</t>
  </si>
  <si>
    <t>24 КК 638437</t>
  </si>
  <si>
    <t>номер двигателя 2110080, номер шасси 0832044, номер кузова б/н, гос номер С846ОК24</t>
  </si>
  <si>
    <t>Распоряжение КУМИ Рыбинского района от 28.04.2008 № 394</t>
  </si>
  <si>
    <t>24:32:4101001:263</t>
  </si>
  <si>
    <t>свидетельство от 17.12.2012 24 ЕК 624866</t>
  </si>
  <si>
    <t>договор от 01.12.2009</t>
  </si>
  <si>
    <t>договор от 15.01.2005</t>
  </si>
  <si>
    <t>договор от 21.04.2006</t>
  </si>
  <si>
    <t>договор от 26.08.2005</t>
  </si>
  <si>
    <t>договор от 11.10.2011</t>
  </si>
  <si>
    <t>договор от 15.02.2006</t>
  </si>
  <si>
    <t>договор от 02.06.2008</t>
  </si>
  <si>
    <t>договор от 13.12.2005</t>
  </si>
  <si>
    <t>договор от 12.11.2007</t>
  </si>
  <si>
    <t>договор от 20.12.2010</t>
  </si>
  <si>
    <t>договор от 09.02.2006</t>
  </si>
  <si>
    <t>договор от 01.06.2006</t>
  </si>
  <si>
    <t>договор от 15.09.2006</t>
  </si>
  <si>
    <t>договор от 03.11.2005</t>
  </si>
  <si>
    <t>договор от 25.06.2007</t>
  </si>
  <si>
    <t>договор от 17.08.2011</t>
  </si>
  <si>
    <t>договор от 05.12.2009</t>
  </si>
  <si>
    <t>договор от 13.04.2005</t>
  </si>
  <si>
    <t>с. Малая Камала, ул. Красноармейская, д.15а</t>
  </si>
  <si>
    <t>договор от 22.10.2007</t>
  </si>
  <si>
    <t>договор от 21.11.2012</t>
  </si>
  <si>
    <t>договор от 02.04.2008</t>
  </si>
  <si>
    <t>договор от 01.08.2008</t>
  </si>
  <si>
    <t>договор от 30.04.2008</t>
  </si>
  <si>
    <t>договор от 10.11.2005</t>
  </si>
  <si>
    <t>договор от 01.06.2007</t>
  </si>
  <si>
    <t>договор от 07.10.2010</t>
  </si>
  <si>
    <t>п. Загорский, ул. Школьная, д.9, кв.2</t>
  </si>
  <si>
    <t>договор от 19.09.2008</t>
  </si>
  <si>
    <t>договор от 22.11.2005</t>
  </si>
  <si>
    <t>договор от 21.06.2010</t>
  </si>
  <si>
    <t>договор от 17.07.2007</t>
  </si>
  <si>
    <t>договор от 10.10.2012</t>
  </si>
  <si>
    <t>договор от 01.03.2010</t>
  </si>
  <si>
    <t>договор от 15.11.2005</t>
  </si>
  <si>
    <t>договор от 02.03.2005</t>
  </si>
  <si>
    <t>договор от 06.10.2011</t>
  </si>
  <si>
    <t>договор от 27.11.2009</t>
  </si>
  <si>
    <t>договор от 21.09.2009</t>
  </si>
  <si>
    <t>договор от 14.04.2005</t>
  </si>
  <si>
    <t>договор от 05.02.2010</t>
  </si>
  <si>
    <t>п. Загорский, ул. Школьная, д.4</t>
  </si>
  <si>
    <t>24:32:2201001:109</t>
  </si>
  <si>
    <t>договор от 21.11.2005</t>
  </si>
  <si>
    <t>договор от 11.10.2010</t>
  </si>
  <si>
    <t>п. Загорский, ул. Лесная, д.4</t>
  </si>
  <si>
    <t>договор от 22.05.2012</t>
  </si>
  <si>
    <t>договор от 14.03.2007</t>
  </si>
  <si>
    <t>договор от 20.10.2008</t>
  </si>
  <si>
    <t>без договора</t>
  </si>
  <si>
    <t>договор от 15.09.2014</t>
  </si>
  <si>
    <t>Решение Малокамалинского сельского Совета депутатов от 27.01.2011 № 4-о</t>
  </si>
  <si>
    <t>казна</t>
  </si>
  <si>
    <t xml:space="preserve">  24:32:4101003:180</t>
  </si>
  <si>
    <t xml:space="preserve">  24:32:2201001:121</t>
  </si>
  <si>
    <t>Администрация М-Камалинского сельсовета</t>
  </si>
  <si>
    <t>транспортное средство LADA 212140, LADA 4x4</t>
  </si>
  <si>
    <t>63 НА 945241</t>
  </si>
  <si>
    <t xml:space="preserve">Администрация М-Камалинского сельсовета </t>
  </si>
  <si>
    <t>24 ХА 808271</t>
  </si>
  <si>
    <t>прицеп к легковому ТС 821303 "Огнеборец"</t>
  </si>
  <si>
    <t>модель номер двигателя ртсутствует, номер шасси (рама) отсутствует, номер кузова Х8L82130390050959, цвет красный, идентификационный номер (VIN) Х8L82130390050959, гос номер МР6742 24</t>
  </si>
  <si>
    <t>модель номер двигателя 21214 9367730, номер шасси (рама) отсутствует, номер кузова ХТА212140В1981992, цвет кузова ярко-белый, тип двигателя бензиновый, гос номер К978АС124</t>
  </si>
  <si>
    <t>с. Малая Камала, ул. Пензинская, д.10</t>
  </si>
  <si>
    <t>сгорело</t>
  </si>
  <si>
    <t>неизвестен</t>
  </si>
  <si>
    <t>Компьютер</t>
  </si>
  <si>
    <t>Телевизор</t>
  </si>
  <si>
    <t>Пишущая машинка</t>
  </si>
  <si>
    <t>Диван</t>
  </si>
  <si>
    <t>Сейф</t>
  </si>
  <si>
    <t xml:space="preserve">Аккустический комплект </t>
  </si>
  <si>
    <t>Распоряжение КУМИ Рыбинского района от 03.11.2010 № 1497</t>
  </si>
  <si>
    <t>МБУК "Малокамалинская ЦКС"</t>
  </si>
  <si>
    <t>Микшерный пульт</t>
  </si>
  <si>
    <t>Лазер</t>
  </si>
  <si>
    <t>Двухканальная радиостанция</t>
  </si>
  <si>
    <t>Бильярд</t>
  </si>
  <si>
    <t>Системный блок</t>
  </si>
  <si>
    <t>Музыкальный центр "Ява"</t>
  </si>
  <si>
    <t>Копировальный аппарат</t>
  </si>
  <si>
    <t>Стереорессивер</t>
  </si>
  <si>
    <t>Колонки</t>
  </si>
  <si>
    <t>DVD MP3 караоке</t>
  </si>
  <si>
    <t>Цветомузыка</t>
  </si>
  <si>
    <t>Музыкальный центр "Samsung"</t>
  </si>
  <si>
    <t>Котел</t>
  </si>
  <si>
    <t>Прихожая</t>
  </si>
  <si>
    <t>с. Малая Камала, ул. Трактовая, д.3</t>
  </si>
  <si>
    <t>24:32:4101002:126</t>
  </si>
  <si>
    <t>Распоряжение Правительства Красноярского края от 21.04.2016 № 307-р</t>
  </si>
  <si>
    <t>свидетельство от 03.06.2016 24 ЕМ 147716</t>
  </si>
  <si>
    <t>траснпортное средство ГАЗ-53 КО 309 (мусоровоз)</t>
  </si>
  <si>
    <t>муниципальный контракт</t>
  </si>
  <si>
    <t>счет</t>
  </si>
  <si>
    <t>договор оперативного управления от 15.12.2016 № 16</t>
  </si>
  <si>
    <t>аварийная квартира, заключение комиссии от 11.11.2013 № 13/13</t>
  </si>
  <si>
    <t>договор от 23.04.2013</t>
  </si>
  <si>
    <t>договор от 23.11.2005</t>
  </si>
  <si>
    <t>договор от 20.11.2005</t>
  </si>
  <si>
    <t>договор от 06.06.2016</t>
  </si>
  <si>
    <t xml:space="preserve">Сведения о правообладателе муниципального недвижимого имущества </t>
  </si>
  <si>
    <t>Основание пользования правообладателем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</si>
  <si>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</si>
  <si>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Реквизиты документов-оснований  возникновения (прекращения) права муниципальной собственности на недвижимое имущество  (основания внесения в реестр муниципального имущества)</t>
  </si>
  <si>
    <t>иные параметры</t>
  </si>
  <si>
    <t>Параметры, характеризующие физические свойства движимого имущества</t>
  </si>
  <si>
    <t>Сведения о балансовой стоимости и начисленной амортизации (износе)</t>
  </si>
  <si>
    <t>Сведения о правообладателе муниципального движимого имущества</t>
  </si>
  <si>
    <t xml:space="preserve">В отношении акций акционерных обществ </t>
  </si>
  <si>
    <t>В отношении долей (вкладов) в уставных (складочных) капиталах хозяйственных обществ и товариществ</t>
  </si>
  <si>
    <t>Балансовая стоимость движимого имущества, руб.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</si>
  <si>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</si>
  <si>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</si>
  <si>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стоимости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</si>
  <si>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</si>
  <si>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</si>
  <si>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договор оперативного управления от 01.02.2007 № 70</t>
  </si>
  <si>
    <t>Полное наименование и организационно-правовая форма юридического лица</t>
  </si>
  <si>
    <t>Сокращенное наименование юридического лица</t>
  </si>
  <si>
    <t>Номер дела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</si>
  <si>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</si>
  <si>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</si>
  <si>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ИНН</t>
  </si>
  <si>
    <t>КПП</t>
  </si>
  <si>
    <t>ОКВЭД ОСНОВНОГО ВИДА ДЕЯТЕЛЬНОСТИ</t>
  </si>
  <si>
    <t>ОКТМО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</si>
  <si>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 и основания включения юридического лица в реестр</t>
  </si>
  <si>
    <t>Размер уставного фонда (для муниципальных унитарных предприятий)</t>
  </si>
  <si>
    <t xml:space="preserve">Размер доли, принадлежащей муниципальному образованию в уставном (складочном)  капителе, в процентах (для хозяйственных обществ и товариществ) 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</si>
  <si>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</si>
  <si>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</si>
  <si>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Реквизиты договора</t>
  </si>
  <si>
    <t>Среднесписочная численность работников (для муниципальных учреждений и муниципальных унитарных предприятий)</t>
  </si>
  <si>
    <t>04647414</t>
  </si>
  <si>
    <t>УСТАВ ЮРИДИЧЕСКОГО ЛИЦА</t>
  </si>
  <si>
    <t>АДМИНИСТРАЦИЯ МАЛОКАМАЛИНСКОГО СЕЛЬСОВЕТА РЫБИНСКОГО РАЙОНА КРАСНОЯРСКОГО КРАЯ</t>
  </si>
  <si>
    <t xml:space="preserve">АДМИНИСТРАЦИЯ МАЛОКАМАЛИНСКОГО СЕЛЬСОВЕТА </t>
  </si>
  <si>
    <t>663951,КРАЙ КРАСНОЯРСКИЙ,РАЙОН РЫБИНСКИЙ,,СЕЛО МАЛАЯ КАМАЛА,УЛИЦА ТРАКТОВАЯ,8</t>
  </si>
  <si>
    <t>1032401160109   29.01.2003</t>
  </si>
  <si>
    <t>75.11.32 ДЕЯТЕЛЬНОСТЬ ОРГАНОВ
МЕСТНОГО САМОУПРАВЛЕНИЯ
ПОСЕЛКОВЫХ И СЕЛЬСКИХ
НАСЕЛЕННЫХ ПУНКТОВ</t>
  </si>
  <si>
    <t>с. Малая Камала, ул. Садовая, д.5</t>
  </si>
  <si>
    <t>договор от 14.04.2015</t>
  </si>
  <si>
    <t>Постановление администрации Малокамалинского сельсовета от 23.11.2016 № 90-1-п</t>
  </si>
  <si>
    <t>аварийное, заключение от 08.06.2017 № 04/17-з</t>
  </si>
  <si>
    <t>МБУК "ЦКС Рыбинского района"</t>
  </si>
  <si>
    <t>договор без пользования от 22.11.2017 № б/н</t>
  </si>
  <si>
    <t>не проживают</t>
  </si>
  <si>
    <t>договор от 20.11.2006</t>
  </si>
  <si>
    <t>договор от 20.09.2006</t>
  </si>
  <si>
    <t>признан аварийным, заключение от 13.03.2018 № 05/18-з</t>
  </si>
  <si>
    <t>трактор "Беларусь" МТЗ-82</t>
  </si>
  <si>
    <t>ВВ 159859</t>
  </si>
  <si>
    <t>заводской номер машины (рамы) 179051, номер двигателя 045273, номер коробки передач 746562, номер основного ведущего моста 665949, цвет синий, вид движения колесный, гос номер 24 МА 8282</t>
  </si>
  <si>
    <t>Распоряжение КУМИ Рыбинского района от 06.09.2018 № 417</t>
  </si>
  <si>
    <t>заключение от  05.09.2018 № 13/18-з аварийная квартира</t>
  </si>
  <si>
    <t>Переход "Дуга"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</si>
</sst>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0.000;[Red]0.000"/>
    <numFmt numFmtId="167" formatCode="#,##0;[Red]#,##0"/>
    <numFmt numFmtId="168" formatCode="0;[Red]0"/>
    <numFmt numFmtId="169" formatCode="0.00;[Red]0.00"/>
    <numFmt numFmtId="170" formatCode="#,##0.00;[Red]#,##0.00"/>
    <numFmt numFmtId="171" formatCode="0.000"/>
    <numFmt numFmtId="172" formatCode="#,##0.0;[Red]#,##0.0"/>
    <numFmt numFmtId="173" formatCode="0.0;[Red]0.0"/>
    <numFmt numFmtId="174" formatCode="#,##0.000"/>
    <numFmt numFmtId="175" formatCode="#,##0.00&quot;р.&quot;"/>
    <numFmt numFmtId="176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right" vertical="top" wrapText="1"/>
    </xf>
    <xf numFmtId="2" fontId="9" fillId="33" borderId="12" xfId="0" applyNumberFormat="1" applyFont="1" applyFill="1" applyBorder="1" applyAlignment="1">
      <alignment horizontal="right" vertical="top" wrapText="1"/>
    </xf>
    <xf numFmtId="0" fontId="9" fillId="33" borderId="13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2" fontId="7" fillId="34" borderId="15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5" xfId="0" applyFont="1" applyFill="1" applyBorder="1" applyAlignment="1">
      <alignment vertical="top"/>
    </xf>
    <xf numFmtId="0" fontId="0" fillId="34" borderId="10" xfId="0" applyFill="1" applyBorder="1" applyAlignment="1">
      <alignment wrapText="1"/>
    </xf>
    <xf numFmtId="0" fontId="10" fillId="34" borderId="1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left" vertical="top"/>
    </xf>
    <xf numFmtId="2" fontId="9" fillId="34" borderId="10" xfId="0" applyNumberFormat="1" applyFont="1" applyFill="1" applyBorder="1" applyAlignment="1">
      <alignment horizontal="left" vertical="top"/>
    </xf>
    <xf numFmtId="0" fontId="0" fillId="34" borderId="16" xfId="0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left" vertical="top"/>
    </xf>
    <xf numFmtId="0" fontId="9" fillId="34" borderId="11" xfId="0" applyFont="1" applyFill="1" applyBorder="1" applyAlignment="1">
      <alignment horizontal="left" vertical="top" wrapText="1"/>
    </xf>
    <xf numFmtId="2" fontId="9" fillId="34" borderId="11" xfId="0" applyNumberFormat="1" applyFont="1" applyFill="1" applyBorder="1" applyAlignment="1">
      <alignment horizontal="left" vertical="top"/>
    </xf>
    <xf numFmtId="0" fontId="0" fillId="34" borderId="11" xfId="0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5" fillId="34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wrapText="1"/>
    </xf>
    <xf numFmtId="2" fontId="5" fillId="34" borderId="22" xfId="0" applyNumberFormat="1" applyFont="1" applyFill="1" applyBorder="1" applyAlignment="1">
      <alignment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4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SheetLayoutView="100" zoomScalePageLayoutView="0" workbookViewId="0" topLeftCell="A1">
      <pane xSplit="5" ySplit="3" topLeftCell="F6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J1" sqref="A1:IV69"/>
    </sheetView>
  </sheetViews>
  <sheetFormatPr defaultColWidth="9.140625" defaultRowHeight="15"/>
  <cols>
    <col min="1" max="1" width="5.57421875" style="0" customWidth="1"/>
    <col min="2" max="2" width="14.28125" style="0" customWidth="1"/>
    <col min="3" max="3" width="21.140625" style="8" customWidth="1"/>
    <col min="4" max="4" width="10.57421875" style="0" customWidth="1"/>
    <col min="5" max="5" width="12.57421875" style="0" customWidth="1"/>
    <col min="9" max="11" width="12.28125" style="0" customWidth="1"/>
    <col min="12" max="12" width="17.28125" style="0" customWidth="1"/>
    <col min="13" max="13" width="17.00390625" style="0" customWidth="1"/>
    <col min="14" max="17" width="17.28125" style="0" customWidth="1"/>
    <col min="18" max="18" width="15.8515625" style="0" customWidth="1"/>
    <col min="19" max="19" width="14.7109375" style="5" customWidth="1"/>
  </cols>
  <sheetData>
    <row r="1" spans="1:19" s="20" customFormat="1" ht="86.25" customHeight="1">
      <c r="A1" s="56" t="s">
        <v>0</v>
      </c>
      <c r="B1" s="56" t="s">
        <v>21</v>
      </c>
      <c r="C1" s="56" t="s">
        <v>22</v>
      </c>
      <c r="D1" s="56" t="s">
        <v>23</v>
      </c>
      <c r="E1" s="58" t="s">
        <v>24</v>
      </c>
      <c r="F1" s="59"/>
      <c r="G1" s="59"/>
      <c r="H1" s="60"/>
      <c r="I1" s="56" t="s">
        <v>25</v>
      </c>
      <c r="J1" s="19" t="s">
        <v>26</v>
      </c>
      <c r="K1" s="56" t="s">
        <v>27</v>
      </c>
      <c r="L1" s="56" t="s">
        <v>252</v>
      </c>
      <c r="M1" s="56" t="s">
        <v>253</v>
      </c>
      <c r="N1" s="58" t="s">
        <v>254</v>
      </c>
      <c r="O1" s="61"/>
      <c r="P1" s="58" t="s">
        <v>28</v>
      </c>
      <c r="Q1" s="61"/>
      <c r="R1" s="56" t="s">
        <v>34</v>
      </c>
      <c r="S1" s="56" t="s">
        <v>35</v>
      </c>
    </row>
    <row r="2" spans="1:19" s="20" customFormat="1" ht="45">
      <c r="A2" s="56"/>
      <c r="B2" s="57"/>
      <c r="C2" s="57"/>
      <c r="D2" s="56"/>
      <c r="E2" s="19" t="s">
        <v>29</v>
      </c>
      <c r="F2" s="19" t="s">
        <v>7</v>
      </c>
      <c r="G2" s="19" t="s">
        <v>8</v>
      </c>
      <c r="H2" s="19" t="s">
        <v>255</v>
      </c>
      <c r="I2" s="56"/>
      <c r="J2" s="19" t="s">
        <v>30</v>
      </c>
      <c r="K2" s="56"/>
      <c r="L2" s="57"/>
      <c r="M2" s="57"/>
      <c r="N2" s="19" t="s">
        <v>32</v>
      </c>
      <c r="O2" s="19" t="s">
        <v>33</v>
      </c>
      <c r="P2" s="21" t="s">
        <v>32</v>
      </c>
      <c r="Q2" s="21" t="s">
        <v>33</v>
      </c>
      <c r="R2" s="57"/>
      <c r="S2" s="57"/>
    </row>
    <row r="3" spans="1:19" s="20" customFormat="1" ht="60">
      <c r="A3" s="22">
        <f>ROW()-ROW($A$2)</f>
        <v>1</v>
      </c>
      <c r="B3" s="23" t="s">
        <v>38</v>
      </c>
      <c r="C3" s="24" t="s">
        <v>39</v>
      </c>
      <c r="D3" s="25">
        <v>1</v>
      </c>
      <c r="E3" s="25"/>
      <c r="F3" s="23">
        <v>1950</v>
      </c>
      <c r="G3" s="25">
        <v>32</v>
      </c>
      <c r="H3" s="26"/>
      <c r="I3" s="27"/>
      <c r="J3" s="27">
        <v>9000</v>
      </c>
      <c r="K3" s="27"/>
      <c r="L3" s="23" t="s">
        <v>150</v>
      </c>
      <c r="M3" s="28"/>
      <c r="N3" s="23" t="s">
        <v>40</v>
      </c>
      <c r="O3" s="23"/>
      <c r="P3" s="23"/>
      <c r="Q3" s="23"/>
      <c r="R3" s="25" t="s">
        <v>20</v>
      </c>
      <c r="S3" s="25"/>
    </row>
    <row r="4" spans="1:19" s="20" customFormat="1" ht="60">
      <c r="A4" s="22">
        <f aca="true" t="shared" si="0" ref="A4:A63">ROW()-ROW($A$2)</f>
        <v>2</v>
      </c>
      <c r="B4" s="23" t="s">
        <v>38</v>
      </c>
      <c r="C4" s="24" t="s">
        <v>41</v>
      </c>
      <c r="D4" s="25">
        <v>2</v>
      </c>
      <c r="E4" s="29"/>
      <c r="F4" s="23">
        <v>1958</v>
      </c>
      <c r="G4" s="29">
        <v>32</v>
      </c>
      <c r="H4" s="30"/>
      <c r="I4" s="27"/>
      <c r="J4" s="27">
        <v>9000</v>
      </c>
      <c r="K4" s="27"/>
      <c r="L4" s="23" t="s">
        <v>247</v>
      </c>
      <c r="M4" s="28"/>
      <c r="N4" s="23" t="s">
        <v>40</v>
      </c>
      <c r="O4" s="23"/>
      <c r="P4" s="23"/>
      <c r="Q4" s="23"/>
      <c r="R4" s="25" t="s">
        <v>20</v>
      </c>
      <c r="S4" s="25" t="s">
        <v>300</v>
      </c>
    </row>
    <row r="5" spans="1:19" s="20" customFormat="1" ht="60">
      <c r="A5" s="22">
        <f t="shared" si="0"/>
        <v>3</v>
      </c>
      <c r="B5" s="23" t="s">
        <v>38</v>
      </c>
      <c r="C5" s="24" t="s">
        <v>42</v>
      </c>
      <c r="D5" s="25">
        <v>3</v>
      </c>
      <c r="E5" s="29"/>
      <c r="F5" s="23">
        <v>1958</v>
      </c>
      <c r="G5" s="29">
        <v>31</v>
      </c>
      <c r="H5" s="30"/>
      <c r="I5" s="27"/>
      <c r="J5" s="27">
        <v>9000</v>
      </c>
      <c r="K5" s="27"/>
      <c r="L5" s="23" t="s">
        <v>151</v>
      </c>
      <c r="M5" s="28"/>
      <c r="N5" s="23" t="s">
        <v>40</v>
      </c>
      <c r="O5" s="23"/>
      <c r="P5" s="23"/>
      <c r="Q5" s="23"/>
      <c r="R5" s="25" t="s">
        <v>20</v>
      </c>
      <c r="S5" s="25"/>
    </row>
    <row r="6" spans="1:19" s="20" customFormat="1" ht="60">
      <c r="A6" s="22">
        <f t="shared" si="0"/>
        <v>4</v>
      </c>
      <c r="B6" s="23" t="s">
        <v>38</v>
      </c>
      <c r="C6" s="24" t="s">
        <v>43</v>
      </c>
      <c r="D6" s="25">
        <v>5</v>
      </c>
      <c r="E6" s="29"/>
      <c r="F6" s="23">
        <v>1958</v>
      </c>
      <c r="G6" s="29">
        <v>32</v>
      </c>
      <c r="H6" s="30"/>
      <c r="I6" s="27"/>
      <c r="J6" s="27">
        <v>9000</v>
      </c>
      <c r="K6" s="27"/>
      <c r="L6" s="23" t="s">
        <v>152</v>
      </c>
      <c r="M6" s="28"/>
      <c r="N6" s="23" t="s">
        <v>40</v>
      </c>
      <c r="O6" s="23"/>
      <c r="P6" s="23"/>
      <c r="Q6" s="23"/>
      <c r="R6" s="25" t="s">
        <v>20</v>
      </c>
      <c r="S6" s="25"/>
    </row>
    <row r="7" spans="1:19" s="20" customFormat="1" ht="60">
      <c r="A7" s="22">
        <f t="shared" si="0"/>
        <v>5</v>
      </c>
      <c r="B7" s="23" t="s">
        <v>38</v>
      </c>
      <c r="C7" s="24" t="s">
        <v>44</v>
      </c>
      <c r="D7" s="25">
        <v>9</v>
      </c>
      <c r="E7" s="29"/>
      <c r="F7" s="23">
        <v>1958</v>
      </c>
      <c r="G7" s="29">
        <v>32</v>
      </c>
      <c r="H7" s="30"/>
      <c r="I7" s="27"/>
      <c r="J7" s="27">
        <v>9000</v>
      </c>
      <c r="K7" s="27"/>
      <c r="L7" s="23" t="s">
        <v>153</v>
      </c>
      <c r="M7" s="28"/>
      <c r="N7" s="23" t="s">
        <v>40</v>
      </c>
      <c r="O7" s="23"/>
      <c r="P7" s="23"/>
      <c r="Q7" s="23"/>
      <c r="R7" s="25" t="s">
        <v>20</v>
      </c>
      <c r="S7" s="25"/>
    </row>
    <row r="8" spans="1:19" s="20" customFormat="1" ht="60">
      <c r="A8" s="22">
        <f t="shared" si="0"/>
        <v>6</v>
      </c>
      <c r="B8" s="23" t="s">
        <v>38</v>
      </c>
      <c r="C8" s="24" t="s">
        <v>45</v>
      </c>
      <c r="D8" s="25">
        <v>10</v>
      </c>
      <c r="E8" s="29"/>
      <c r="F8" s="23">
        <v>1958</v>
      </c>
      <c r="G8" s="29">
        <v>45</v>
      </c>
      <c r="H8" s="30"/>
      <c r="I8" s="27"/>
      <c r="J8" s="27">
        <v>9000</v>
      </c>
      <c r="K8" s="27"/>
      <c r="L8" s="23" t="s">
        <v>154</v>
      </c>
      <c r="M8" s="28"/>
      <c r="N8" s="23" t="s">
        <v>40</v>
      </c>
      <c r="O8" s="23"/>
      <c r="P8" s="23"/>
      <c r="Q8" s="23"/>
      <c r="R8" s="25" t="s">
        <v>20</v>
      </c>
      <c r="S8" s="25"/>
    </row>
    <row r="9" spans="1:19" s="20" customFormat="1" ht="60">
      <c r="A9" s="22">
        <f t="shared" si="0"/>
        <v>7</v>
      </c>
      <c r="B9" s="23" t="s">
        <v>38</v>
      </c>
      <c r="C9" s="24" t="s">
        <v>46</v>
      </c>
      <c r="D9" s="25">
        <v>11</v>
      </c>
      <c r="E9" s="29" t="s">
        <v>36</v>
      </c>
      <c r="F9" s="23">
        <v>1958</v>
      </c>
      <c r="G9" s="29">
        <v>31.5</v>
      </c>
      <c r="H9" s="30"/>
      <c r="I9" s="27" t="s">
        <v>203</v>
      </c>
      <c r="J9" s="27">
        <v>9000</v>
      </c>
      <c r="K9" s="27">
        <v>246714.39</v>
      </c>
      <c r="L9" s="23" t="s">
        <v>297</v>
      </c>
      <c r="M9" s="28"/>
      <c r="N9" s="23" t="s">
        <v>40</v>
      </c>
      <c r="O9" s="23"/>
      <c r="P9" s="23"/>
      <c r="Q9" s="23"/>
      <c r="R9" s="25" t="s">
        <v>37</v>
      </c>
      <c r="S9" s="25"/>
    </row>
    <row r="10" spans="1:19" s="20" customFormat="1" ht="60">
      <c r="A10" s="22">
        <f t="shared" si="0"/>
        <v>8</v>
      </c>
      <c r="B10" s="23" t="s">
        <v>47</v>
      </c>
      <c r="C10" s="24" t="s">
        <v>48</v>
      </c>
      <c r="D10" s="25">
        <v>15</v>
      </c>
      <c r="E10" s="29"/>
      <c r="F10" s="23">
        <v>1984</v>
      </c>
      <c r="G10" s="29">
        <v>55</v>
      </c>
      <c r="H10" s="30"/>
      <c r="I10" s="27"/>
      <c r="J10" s="27">
        <v>55000</v>
      </c>
      <c r="K10" s="27"/>
      <c r="L10" s="23" t="s">
        <v>159</v>
      </c>
      <c r="M10" s="28"/>
      <c r="N10" s="23" t="s">
        <v>40</v>
      </c>
      <c r="O10" s="23"/>
      <c r="P10" s="23"/>
      <c r="Q10" s="23"/>
      <c r="R10" s="25" t="s">
        <v>20</v>
      </c>
      <c r="S10" s="25"/>
    </row>
    <row r="11" spans="1:19" s="20" customFormat="1" ht="60">
      <c r="A11" s="22">
        <f t="shared" si="0"/>
        <v>9</v>
      </c>
      <c r="B11" s="23" t="s">
        <v>47</v>
      </c>
      <c r="C11" s="24" t="s">
        <v>49</v>
      </c>
      <c r="D11" s="25">
        <v>17</v>
      </c>
      <c r="E11" s="29"/>
      <c r="F11" s="23">
        <v>1982</v>
      </c>
      <c r="G11" s="29">
        <v>0</v>
      </c>
      <c r="H11" s="30"/>
      <c r="I11" s="27"/>
      <c r="J11" s="27">
        <f>30000/2</f>
        <v>15000</v>
      </c>
      <c r="K11" s="27"/>
      <c r="L11" s="23" t="s">
        <v>154</v>
      </c>
      <c r="M11" s="28"/>
      <c r="N11" s="23" t="s">
        <v>40</v>
      </c>
      <c r="O11" s="23"/>
      <c r="P11" s="23"/>
      <c r="Q11" s="23"/>
      <c r="R11" s="25" t="s">
        <v>20</v>
      </c>
      <c r="S11" s="25"/>
    </row>
    <row r="12" spans="1:19" s="20" customFormat="1" ht="60">
      <c r="A12" s="22">
        <f t="shared" si="0"/>
        <v>10</v>
      </c>
      <c r="B12" s="23" t="s">
        <v>47</v>
      </c>
      <c r="C12" s="24" t="s">
        <v>50</v>
      </c>
      <c r="D12" s="25">
        <v>17</v>
      </c>
      <c r="E12" s="29"/>
      <c r="F12" s="23">
        <v>1982</v>
      </c>
      <c r="G12" s="29">
        <v>0</v>
      </c>
      <c r="H12" s="30"/>
      <c r="I12" s="27"/>
      <c r="J12" s="27">
        <v>15000</v>
      </c>
      <c r="K12" s="27"/>
      <c r="L12" s="23" t="s">
        <v>248</v>
      </c>
      <c r="M12" s="28"/>
      <c r="N12" s="23" t="s">
        <v>40</v>
      </c>
      <c r="O12" s="23"/>
      <c r="P12" s="23"/>
      <c r="Q12" s="23"/>
      <c r="R12" s="25" t="s">
        <v>20</v>
      </c>
      <c r="S12" s="25"/>
    </row>
    <row r="13" spans="1:19" s="20" customFormat="1" ht="60">
      <c r="A13" s="22">
        <f t="shared" si="0"/>
        <v>11</v>
      </c>
      <c r="B13" s="23" t="s">
        <v>47</v>
      </c>
      <c r="C13" s="24" t="s">
        <v>51</v>
      </c>
      <c r="D13" s="25">
        <v>18</v>
      </c>
      <c r="E13" s="29"/>
      <c r="F13" s="23">
        <v>1986</v>
      </c>
      <c r="G13" s="29">
        <v>0</v>
      </c>
      <c r="H13" s="30"/>
      <c r="I13" s="27"/>
      <c r="J13" s="27">
        <f>102000/3</f>
        <v>34000</v>
      </c>
      <c r="K13" s="27"/>
      <c r="L13" s="23" t="s">
        <v>160</v>
      </c>
      <c r="M13" s="28"/>
      <c r="N13" s="23" t="s">
        <v>40</v>
      </c>
      <c r="O13" s="23"/>
      <c r="P13" s="23"/>
      <c r="Q13" s="23"/>
      <c r="R13" s="25" t="s">
        <v>20</v>
      </c>
      <c r="S13" s="25"/>
    </row>
    <row r="14" spans="1:19" s="20" customFormat="1" ht="60">
      <c r="A14" s="22">
        <f t="shared" si="0"/>
        <v>12</v>
      </c>
      <c r="B14" s="23" t="s">
        <v>47</v>
      </c>
      <c r="C14" s="24" t="s">
        <v>52</v>
      </c>
      <c r="D14" s="25">
        <v>18</v>
      </c>
      <c r="E14" s="29"/>
      <c r="F14" s="23">
        <v>1986</v>
      </c>
      <c r="G14" s="29">
        <v>0</v>
      </c>
      <c r="H14" s="30"/>
      <c r="I14" s="27"/>
      <c r="J14" s="27">
        <v>34000</v>
      </c>
      <c r="K14" s="27"/>
      <c r="L14" s="23" t="s">
        <v>197</v>
      </c>
      <c r="M14" s="28"/>
      <c r="N14" s="23" t="s">
        <v>40</v>
      </c>
      <c r="O14" s="23"/>
      <c r="P14" s="23"/>
      <c r="Q14" s="23"/>
      <c r="R14" s="25" t="s">
        <v>20</v>
      </c>
      <c r="S14" s="25"/>
    </row>
    <row r="15" spans="1:19" s="20" customFormat="1" ht="60">
      <c r="A15" s="22">
        <f t="shared" si="0"/>
        <v>13</v>
      </c>
      <c r="B15" s="23" t="s">
        <v>47</v>
      </c>
      <c r="C15" s="24" t="s">
        <v>53</v>
      </c>
      <c r="D15" s="25">
        <v>18</v>
      </c>
      <c r="E15" s="29"/>
      <c r="F15" s="23">
        <v>1986</v>
      </c>
      <c r="G15" s="29">
        <v>0</v>
      </c>
      <c r="H15" s="30"/>
      <c r="I15" s="27"/>
      <c r="J15" s="27">
        <v>34000</v>
      </c>
      <c r="K15" s="27"/>
      <c r="L15" s="23" t="s">
        <v>161</v>
      </c>
      <c r="M15" s="28"/>
      <c r="N15" s="23" t="s">
        <v>40</v>
      </c>
      <c r="O15" s="23"/>
      <c r="P15" s="23"/>
      <c r="Q15" s="23"/>
      <c r="R15" s="25" t="s">
        <v>20</v>
      </c>
      <c r="S15" s="25"/>
    </row>
    <row r="16" spans="1:19" s="20" customFormat="1" ht="60">
      <c r="A16" s="22">
        <f t="shared" si="0"/>
        <v>14</v>
      </c>
      <c r="B16" s="23" t="s">
        <v>47</v>
      </c>
      <c r="C16" s="24" t="s">
        <v>54</v>
      </c>
      <c r="D16" s="25">
        <v>19</v>
      </c>
      <c r="E16" s="29"/>
      <c r="F16" s="23">
        <v>1990</v>
      </c>
      <c r="G16" s="29">
        <v>68</v>
      </c>
      <c r="H16" s="30"/>
      <c r="I16" s="27"/>
      <c r="J16" s="27">
        <v>78000</v>
      </c>
      <c r="K16" s="27"/>
      <c r="L16" s="23" t="s">
        <v>162</v>
      </c>
      <c r="M16" s="28"/>
      <c r="N16" s="23" t="s">
        <v>40</v>
      </c>
      <c r="O16" s="23"/>
      <c r="P16" s="23"/>
      <c r="Q16" s="23"/>
      <c r="R16" s="25" t="s">
        <v>20</v>
      </c>
      <c r="S16" s="25"/>
    </row>
    <row r="17" spans="1:19" s="20" customFormat="1" ht="60">
      <c r="A17" s="22">
        <f t="shared" si="0"/>
        <v>15</v>
      </c>
      <c r="B17" s="23" t="s">
        <v>47</v>
      </c>
      <c r="C17" s="24" t="s">
        <v>55</v>
      </c>
      <c r="D17" s="25">
        <v>21</v>
      </c>
      <c r="E17" s="29"/>
      <c r="F17" s="23">
        <v>1988</v>
      </c>
      <c r="G17" s="29">
        <v>60</v>
      </c>
      <c r="H17" s="30"/>
      <c r="I17" s="27"/>
      <c r="J17" s="27">
        <v>34000</v>
      </c>
      <c r="K17" s="27"/>
      <c r="L17" s="23" t="s">
        <v>163</v>
      </c>
      <c r="M17" s="28"/>
      <c r="N17" s="23" t="s">
        <v>40</v>
      </c>
      <c r="O17" s="23"/>
      <c r="P17" s="23"/>
      <c r="Q17" s="23"/>
      <c r="R17" s="25" t="s">
        <v>20</v>
      </c>
      <c r="S17" s="25"/>
    </row>
    <row r="18" spans="1:19" s="20" customFormat="1" ht="60">
      <c r="A18" s="22">
        <f t="shared" si="0"/>
        <v>16</v>
      </c>
      <c r="B18" s="23" t="s">
        <v>47</v>
      </c>
      <c r="C18" s="24" t="s">
        <v>56</v>
      </c>
      <c r="D18" s="25">
        <v>23</v>
      </c>
      <c r="E18" s="29"/>
      <c r="F18" s="23">
        <v>1988</v>
      </c>
      <c r="G18" s="29">
        <v>0</v>
      </c>
      <c r="H18" s="30"/>
      <c r="I18" s="27"/>
      <c r="J18" s="27">
        <f>67000/2</f>
        <v>33500</v>
      </c>
      <c r="K18" s="27"/>
      <c r="L18" s="23" t="s">
        <v>164</v>
      </c>
      <c r="M18" s="28"/>
      <c r="N18" s="23" t="s">
        <v>40</v>
      </c>
      <c r="O18" s="23"/>
      <c r="P18" s="23"/>
      <c r="Q18" s="23"/>
      <c r="R18" s="25" t="s">
        <v>20</v>
      </c>
      <c r="S18" s="25"/>
    </row>
    <row r="19" spans="1:19" s="20" customFormat="1" ht="60">
      <c r="A19" s="22">
        <f t="shared" si="0"/>
        <v>17</v>
      </c>
      <c r="B19" s="23" t="s">
        <v>47</v>
      </c>
      <c r="C19" s="24" t="s">
        <v>57</v>
      </c>
      <c r="D19" s="25">
        <v>23</v>
      </c>
      <c r="E19" s="29"/>
      <c r="F19" s="23">
        <v>1988</v>
      </c>
      <c r="G19" s="29">
        <v>0</v>
      </c>
      <c r="H19" s="30"/>
      <c r="I19" s="27"/>
      <c r="J19" s="27">
        <v>33500</v>
      </c>
      <c r="K19" s="27"/>
      <c r="L19" s="23" t="s">
        <v>165</v>
      </c>
      <c r="M19" s="28"/>
      <c r="N19" s="23" t="s">
        <v>40</v>
      </c>
      <c r="O19" s="23"/>
      <c r="P19" s="23"/>
      <c r="Q19" s="23"/>
      <c r="R19" s="25" t="s">
        <v>20</v>
      </c>
      <c r="S19" s="25"/>
    </row>
    <row r="20" spans="1:19" s="20" customFormat="1" ht="60">
      <c r="A20" s="22">
        <f t="shared" si="0"/>
        <v>18</v>
      </c>
      <c r="B20" s="23" t="s">
        <v>47</v>
      </c>
      <c r="C20" s="24" t="s">
        <v>58</v>
      </c>
      <c r="D20" s="25">
        <v>24</v>
      </c>
      <c r="E20" s="29"/>
      <c r="F20" s="23">
        <v>1973</v>
      </c>
      <c r="G20" s="29">
        <v>0</v>
      </c>
      <c r="H20" s="30"/>
      <c r="I20" s="27"/>
      <c r="J20" s="27">
        <f>67000/2</f>
        <v>33500</v>
      </c>
      <c r="K20" s="27"/>
      <c r="L20" s="23" t="s">
        <v>166</v>
      </c>
      <c r="M20" s="28"/>
      <c r="N20" s="23" t="s">
        <v>40</v>
      </c>
      <c r="O20" s="23"/>
      <c r="P20" s="23"/>
      <c r="Q20" s="23"/>
      <c r="R20" s="25" t="s">
        <v>20</v>
      </c>
      <c r="S20" s="25"/>
    </row>
    <row r="21" spans="1:19" s="20" customFormat="1" ht="60">
      <c r="A21" s="22">
        <f t="shared" si="0"/>
        <v>19</v>
      </c>
      <c r="B21" s="23" t="s">
        <v>47</v>
      </c>
      <c r="C21" s="24" t="s">
        <v>59</v>
      </c>
      <c r="D21" s="25">
        <v>27</v>
      </c>
      <c r="E21" s="29"/>
      <c r="F21" s="23">
        <v>1989</v>
      </c>
      <c r="G21" s="29">
        <v>0</v>
      </c>
      <c r="H21" s="30"/>
      <c r="I21" s="27"/>
      <c r="J21" s="27">
        <f>68000/2</f>
        <v>34000</v>
      </c>
      <c r="K21" s="27"/>
      <c r="L21" s="23" t="s">
        <v>167</v>
      </c>
      <c r="M21" s="28"/>
      <c r="N21" s="23" t="s">
        <v>40</v>
      </c>
      <c r="O21" s="23"/>
      <c r="P21" s="23"/>
      <c r="Q21" s="23"/>
      <c r="R21" s="25" t="s">
        <v>20</v>
      </c>
      <c r="S21" s="25"/>
    </row>
    <row r="22" spans="1:19" s="20" customFormat="1" ht="72">
      <c r="A22" s="22">
        <f t="shared" si="0"/>
        <v>20</v>
      </c>
      <c r="B22" s="23" t="s">
        <v>38</v>
      </c>
      <c r="C22" s="24" t="s">
        <v>168</v>
      </c>
      <c r="D22" s="25">
        <v>28</v>
      </c>
      <c r="E22" s="29"/>
      <c r="F22" s="23">
        <v>1951</v>
      </c>
      <c r="G22" s="29">
        <v>0</v>
      </c>
      <c r="H22" s="30"/>
      <c r="I22" s="27"/>
      <c r="J22" s="27">
        <f>9000/2</f>
        <v>4500</v>
      </c>
      <c r="K22" s="27"/>
      <c r="L22" s="23" t="s">
        <v>169</v>
      </c>
      <c r="M22" s="28"/>
      <c r="N22" s="23" t="s">
        <v>40</v>
      </c>
      <c r="O22" s="23"/>
      <c r="P22" s="23"/>
      <c r="Q22" s="23"/>
      <c r="R22" s="25" t="s">
        <v>20</v>
      </c>
      <c r="S22" s="25" t="s">
        <v>246</v>
      </c>
    </row>
    <row r="23" spans="1:19" s="20" customFormat="1" ht="60">
      <c r="A23" s="22">
        <f t="shared" si="0"/>
        <v>21</v>
      </c>
      <c r="B23" s="23" t="s">
        <v>38</v>
      </c>
      <c r="C23" s="24" t="s">
        <v>60</v>
      </c>
      <c r="D23" s="25">
        <v>36</v>
      </c>
      <c r="E23" s="29"/>
      <c r="F23" s="23">
        <v>1958</v>
      </c>
      <c r="G23" s="29">
        <v>31</v>
      </c>
      <c r="H23" s="30"/>
      <c r="I23" s="27"/>
      <c r="J23" s="27">
        <v>9000</v>
      </c>
      <c r="K23" s="27"/>
      <c r="L23" s="23" t="s">
        <v>249</v>
      </c>
      <c r="M23" s="28"/>
      <c r="N23" s="23" t="s">
        <v>40</v>
      </c>
      <c r="O23" s="23"/>
      <c r="P23" s="23"/>
      <c r="Q23" s="23"/>
      <c r="R23" s="25" t="s">
        <v>20</v>
      </c>
      <c r="S23" s="25"/>
    </row>
    <row r="24" spans="1:19" s="20" customFormat="1" ht="60">
      <c r="A24" s="22">
        <f t="shared" si="0"/>
        <v>22</v>
      </c>
      <c r="B24" s="23" t="s">
        <v>38</v>
      </c>
      <c r="C24" s="24" t="s">
        <v>213</v>
      </c>
      <c r="D24" s="25">
        <v>37</v>
      </c>
      <c r="E24" s="29"/>
      <c r="F24" s="23">
        <v>1958</v>
      </c>
      <c r="G24" s="29">
        <v>45</v>
      </c>
      <c r="H24" s="30"/>
      <c r="I24" s="27"/>
      <c r="J24" s="27">
        <v>9000</v>
      </c>
      <c r="K24" s="27"/>
      <c r="L24" s="23"/>
      <c r="M24" s="28"/>
      <c r="N24" s="23" t="s">
        <v>40</v>
      </c>
      <c r="O24" s="23"/>
      <c r="P24" s="23"/>
      <c r="Q24" s="23"/>
      <c r="R24" s="25" t="s">
        <v>20</v>
      </c>
      <c r="S24" s="25"/>
    </row>
    <row r="25" spans="1:19" s="20" customFormat="1" ht="60">
      <c r="A25" s="22">
        <f t="shared" si="0"/>
        <v>23</v>
      </c>
      <c r="B25" s="23" t="s">
        <v>38</v>
      </c>
      <c r="C25" s="24" t="s">
        <v>61</v>
      </c>
      <c r="D25" s="25">
        <v>38</v>
      </c>
      <c r="E25" s="29"/>
      <c r="F25" s="23">
        <v>1956</v>
      </c>
      <c r="G25" s="29">
        <v>32</v>
      </c>
      <c r="H25" s="30"/>
      <c r="I25" s="27"/>
      <c r="J25" s="27">
        <v>9000</v>
      </c>
      <c r="K25" s="27"/>
      <c r="L25" s="23" t="s">
        <v>155</v>
      </c>
      <c r="M25" s="28"/>
      <c r="N25" s="23" t="s">
        <v>40</v>
      </c>
      <c r="O25" s="23"/>
      <c r="P25" s="23"/>
      <c r="Q25" s="23"/>
      <c r="R25" s="25" t="s">
        <v>20</v>
      </c>
      <c r="S25" s="25"/>
    </row>
    <row r="26" spans="1:19" s="20" customFormat="1" ht="60">
      <c r="A26" s="22">
        <f t="shared" si="0"/>
        <v>24</v>
      </c>
      <c r="B26" s="23" t="s">
        <v>47</v>
      </c>
      <c r="C26" s="24" t="s">
        <v>62</v>
      </c>
      <c r="D26" s="25">
        <v>40</v>
      </c>
      <c r="E26" s="29"/>
      <c r="F26" s="23">
        <v>1980</v>
      </c>
      <c r="G26" s="29">
        <v>0</v>
      </c>
      <c r="H26" s="30"/>
      <c r="I26" s="27"/>
      <c r="J26" s="27">
        <f>30000/2</f>
        <v>15000</v>
      </c>
      <c r="K26" s="27"/>
      <c r="L26" s="23" t="s">
        <v>156</v>
      </c>
      <c r="M26" s="28"/>
      <c r="N26" s="23" t="s">
        <v>40</v>
      </c>
      <c r="O26" s="23"/>
      <c r="P26" s="23"/>
      <c r="Q26" s="23"/>
      <c r="R26" s="25" t="s">
        <v>20</v>
      </c>
      <c r="S26" s="25"/>
    </row>
    <row r="27" spans="1:19" s="20" customFormat="1" ht="60">
      <c r="A27" s="22">
        <f t="shared" si="0"/>
        <v>25</v>
      </c>
      <c r="B27" s="23" t="s">
        <v>47</v>
      </c>
      <c r="C27" s="24" t="s">
        <v>63</v>
      </c>
      <c r="D27" s="25">
        <v>43</v>
      </c>
      <c r="E27" s="29"/>
      <c r="F27" s="23">
        <v>1981</v>
      </c>
      <c r="G27" s="29">
        <v>53</v>
      </c>
      <c r="H27" s="30"/>
      <c r="I27" s="27"/>
      <c r="J27" s="27">
        <v>15000</v>
      </c>
      <c r="K27" s="27"/>
      <c r="L27" s="23" t="s">
        <v>157</v>
      </c>
      <c r="M27" s="28"/>
      <c r="N27" s="23" t="s">
        <v>40</v>
      </c>
      <c r="O27" s="23"/>
      <c r="P27" s="23"/>
      <c r="Q27" s="23"/>
      <c r="R27" s="25" t="s">
        <v>20</v>
      </c>
      <c r="S27" s="25"/>
    </row>
    <row r="28" spans="1:19" s="20" customFormat="1" ht="60">
      <c r="A28" s="22">
        <f t="shared" si="0"/>
        <v>26</v>
      </c>
      <c r="B28" s="23" t="s">
        <v>47</v>
      </c>
      <c r="C28" s="24" t="s">
        <v>64</v>
      </c>
      <c r="D28" s="25">
        <v>44</v>
      </c>
      <c r="E28" s="29"/>
      <c r="F28" s="23">
        <v>1981</v>
      </c>
      <c r="G28" s="29">
        <v>0</v>
      </c>
      <c r="H28" s="30"/>
      <c r="I28" s="27"/>
      <c r="J28" s="27">
        <f>30000/2</f>
        <v>15000</v>
      </c>
      <c r="K28" s="27"/>
      <c r="L28" s="23" t="s">
        <v>158</v>
      </c>
      <c r="M28" s="28"/>
      <c r="N28" s="23" t="s">
        <v>40</v>
      </c>
      <c r="O28" s="23"/>
      <c r="P28" s="23"/>
      <c r="Q28" s="23"/>
      <c r="R28" s="25" t="s">
        <v>20</v>
      </c>
      <c r="S28" s="25"/>
    </row>
    <row r="29" spans="1:19" s="20" customFormat="1" ht="60">
      <c r="A29" s="22">
        <f t="shared" si="0"/>
        <v>27</v>
      </c>
      <c r="B29" s="23" t="s">
        <v>47</v>
      </c>
      <c r="C29" s="24" t="s">
        <v>65</v>
      </c>
      <c r="D29" s="25">
        <v>47</v>
      </c>
      <c r="E29" s="29"/>
      <c r="F29" s="23">
        <v>1977</v>
      </c>
      <c r="G29" s="29">
        <v>63.4</v>
      </c>
      <c r="H29" s="30"/>
      <c r="I29" s="27" t="s">
        <v>148</v>
      </c>
      <c r="J29" s="27">
        <v>15000</v>
      </c>
      <c r="K29" s="27">
        <v>554450.69</v>
      </c>
      <c r="L29" s="23" t="s">
        <v>170</v>
      </c>
      <c r="M29" s="28"/>
      <c r="N29" s="23" t="s">
        <v>40</v>
      </c>
      <c r="O29" s="23"/>
      <c r="P29" s="23" t="s">
        <v>149</v>
      </c>
      <c r="Q29" s="23"/>
      <c r="R29" s="25" t="s">
        <v>37</v>
      </c>
      <c r="S29" s="25" t="s">
        <v>305</v>
      </c>
    </row>
    <row r="30" spans="1:19" s="20" customFormat="1" ht="60">
      <c r="A30" s="22">
        <f t="shared" si="0"/>
        <v>28</v>
      </c>
      <c r="B30" s="23" t="s">
        <v>47</v>
      </c>
      <c r="C30" s="24" t="s">
        <v>66</v>
      </c>
      <c r="D30" s="25">
        <v>50</v>
      </c>
      <c r="E30" s="29"/>
      <c r="F30" s="23">
        <v>1997</v>
      </c>
      <c r="G30" s="29">
        <v>60</v>
      </c>
      <c r="H30" s="30"/>
      <c r="I30" s="27"/>
      <c r="J30" s="27">
        <v>50000</v>
      </c>
      <c r="K30" s="27"/>
      <c r="L30" s="23" t="s">
        <v>171</v>
      </c>
      <c r="M30" s="28"/>
      <c r="N30" s="23" t="s">
        <v>40</v>
      </c>
      <c r="O30" s="23"/>
      <c r="P30" s="23"/>
      <c r="Q30" s="23"/>
      <c r="R30" s="25" t="s">
        <v>20</v>
      </c>
      <c r="S30" s="25"/>
    </row>
    <row r="31" spans="1:19" s="20" customFormat="1" ht="60">
      <c r="A31" s="22">
        <f t="shared" si="0"/>
        <v>29</v>
      </c>
      <c r="B31" s="23" t="s">
        <v>38</v>
      </c>
      <c r="C31" s="24" t="s">
        <v>67</v>
      </c>
      <c r="D31" s="25">
        <v>51</v>
      </c>
      <c r="E31" s="29"/>
      <c r="F31" s="23">
        <v>1958</v>
      </c>
      <c r="G31" s="29">
        <v>26</v>
      </c>
      <c r="H31" s="30"/>
      <c r="I31" s="27"/>
      <c r="J31" s="27">
        <v>9000</v>
      </c>
      <c r="K31" s="27"/>
      <c r="L31" s="23" t="s">
        <v>172</v>
      </c>
      <c r="M31" s="28"/>
      <c r="N31" s="23" t="s">
        <v>40</v>
      </c>
      <c r="O31" s="23"/>
      <c r="P31" s="23"/>
      <c r="Q31" s="23"/>
      <c r="R31" s="25" t="s">
        <v>20</v>
      </c>
      <c r="S31" s="25"/>
    </row>
    <row r="32" spans="1:19" s="20" customFormat="1" ht="60">
      <c r="A32" s="22">
        <f t="shared" si="0"/>
        <v>30</v>
      </c>
      <c r="B32" s="23" t="s">
        <v>47</v>
      </c>
      <c r="C32" s="24" t="s">
        <v>68</v>
      </c>
      <c r="D32" s="25">
        <v>52</v>
      </c>
      <c r="E32" s="29"/>
      <c r="F32" s="23">
        <v>1967</v>
      </c>
      <c r="G32" s="29">
        <v>0</v>
      </c>
      <c r="H32" s="30"/>
      <c r="I32" s="27"/>
      <c r="J32" s="27">
        <f>25000/2</f>
        <v>12500</v>
      </c>
      <c r="K32" s="27"/>
      <c r="L32" s="23" t="s">
        <v>173</v>
      </c>
      <c r="M32" s="28"/>
      <c r="N32" s="23" t="s">
        <v>40</v>
      </c>
      <c r="O32" s="23"/>
      <c r="P32" s="23"/>
      <c r="Q32" s="23"/>
      <c r="R32" s="25" t="s">
        <v>20</v>
      </c>
      <c r="S32" s="25"/>
    </row>
    <row r="33" spans="1:19" s="20" customFormat="1" ht="60">
      <c r="A33" s="22">
        <f t="shared" si="0"/>
        <v>31</v>
      </c>
      <c r="B33" s="23" t="s">
        <v>47</v>
      </c>
      <c r="C33" s="24" t="s">
        <v>69</v>
      </c>
      <c r="D33" s="25">
        <v>52</v>
      </c>
      <c r="E33" s="29"/>
      <c r="F33" s="23">
        <v>1967</v>
      </c>
      <c r="G33" s="29">
        <v>0</v>
      </c>
      <c r="H33" s="30"/>
      <c r="I33" s="27"/>
      <c r="J33" s="27">
        <v>12500</v>
      </c>
      <c r="K33" s="27"/>
      <c r="L33" s="23" t="s">
        <v>174</v>
      </c>
      <c r="M33" s="28"/>
      <c r="N33" s="23" t="s">
        <v>40</v>
      </c>
      <c r="O33" s="23"/>
      <c r="P33" s="23"/>
      <c r="Q33" s="23"/>
      <c r="R33" s="25" t="s">
        <v>20</v>
      </c>
      <c r="S33" s="25"/>
    </row>
    <row r="34" spans="1:19" s="20" customFormat="1" ht="60">
      <c r="A34" s="22">
        <f t="shared" si="0"/>
        <v>32</v>
      </c>
      <c r="B34" s="23" t="s">
        <v>47</v>
      </c>
      <c r="C34" s="24" t="s">
        <v>70</v>
      </c>
      <c r="D34" s="25">
        <v>53</v>
      </c>
      <c r="E34" s="29"/>
      <c r="F34" s="23">
        <v>1963</v>
      </c>
      <c r="G34" s="29">
        <v>0</v>
      </c>
      <c r="H34" s="30"/>
      <c r="I34" s="27"/>
      <c r="J34" s="27">
        <f>25000/2</f>
        <v>12500</v>
      </c>
      <c r="K34" s="27"/>
      <c r="L34" s="23" t="s">
        <v>158</v>
      </c>
      <c r="M34" s="28"/>
      <c r="N34" s="23" t="s">
        <v>40</v>
      </c>
      <c r="O34" s="23"/>
      <c r="P34" s="23"/>
      <c r="Q34" s="23"/>
      <c r="R34" s="25" t="s">
        <v>20</v>
      </c>
      <c r="S34" s="25"/>
    </row>
    <row r="35" spans="1:19" s="20" customFormat="1" ht="60">
      <c r="A35" s="22">
        <f t="shared" si="0"/>
        <v>33</v>
      </c>
      <c r="B35" s="23" t="s">
        <v>47</v>
      </c>
      <c r="C35" s="24" t="s">
        <v>71</v>
      </c>
      <c r="D35" s="25">
        <v>53</v>
      </c>
      <c r="E35" s="29"/>
      <c r="F35" s="23">
        <v>1963</v>
      </c>
      <c r="G35" s="29">
        <v>0</v>
      </c>
      <c r="H35" s="30"/>
      <c r="I35" s="27"/>
      <c r="J35" s="27">
        <f>25000/2</f>
        <v>12500</v>
      </c>
      <c r="K35" s="27"/>
      <c r="L35" s="23" t="s">
        <v>175</v>
      </c>
      <c r="M35" s="28"/>
      <c r="N35" s="23" t="s">
        <v>40</v>
      </c>
      <c r="O35" s="23"/>
      <c r="P35" s="24"/>
      <c r="Q35" s="23"/>
      <c r="R35" s="25" t="s">
        <v>20</v>
      </c>
      <c r="S35" s="25"/>
    </row>
    <row r="36" spans="1:19" s="20" customFormat="1" ht="60">
      <c r="A36" s="22">
        <f t="shared" si="0"/>
        <v>34</v>
      </c>
      <c r="B36" s="23" t="s">
        <v>47</v>
      </c>
      <c r="C36" s="24" t="s">
        <v>72</v>
      </c>
      <c r="D36" s="25">
        <v>54</v>
      </c>
      <c r="E36" s="29"/>
      <c r="F36" s="23">
        <v>1962</v>
      </c>
      <c r="G36" s="29">
        <v>0</v>
      </c>
      <c r="H36" s="30"/>
      <c r="I36" s="27"/>
      <c r="J36" s="27">
        <f>25000/2</f>
        <v>12500</v>
      </c>
      <c r="K36" s="27"/>
      <c r="L36" s="23" t="s">
        <v>176</v>
      </c>
      <c r="M36" s="28"/>
      <c r="N36" s="23" t="s">
        <v>40</v>
      </c>
      <c r="O36" s="23"/>
      <c r="P36" s="24"/>
      <c r="Q36" s="23"/>
      <c r="R36" s="25" t="s">
        <v>20</v>
      </c>
      <c r="S36" s="25"/>
    </row>
    <row r="37" spans="1:19" s="20" customFormat="1" ht="60">
      <c r="A37" s="22">
        <f t="shared" si="0"/>
        <v>35</v>
      </c>
      <c r="B37" s="23" t="s">
        <v>47</v>
      </c>
      <c r="C37" s="24" t="s">
        <v>73</v>
      </c>
      <c r="D37" s="25">
        <v>54</v>
      </c>
      <c r="E37" s="29"/>
      <c r="F37" s="23">
        <v>1962</v>
      </c>
      <c r="G37" s="29">
        <v>0</v>
      </c>
      <c r="H37" s="30"/>
      <c r="I37" s="27"/>
      <c r="J37" s="27">
        <v>12500</v>
      </c>
      <c r="K37" s="27"/>
      <c r="L37" s="23"/>
      <c r="M37" s="28"/>
      <c r="N37" s="23" t="s">
        <v>40</v>
      </c>
      <c r="O37" s="23"/>
      <c r="P37" s="23"/>
      <c r="Q37" s="23"/>
      <c r="R37" s="25" t="s">
        <v>20</v>
      </c>
      <c r="S37" s="25"/>
    </row>
    <row r="38" spans="1:19" s="20" customFormat="1" ht="60">
      <c r="A38" s="22">
        <f t="shared" si="0"/>
        <v>36</v>
      </c>
      <c r="B38" s="23" t="s">
        <v>47</v>
      </c>
      <c r="C38" s="24" t="s">
        <v>74</v>
      </c>
      <c r="D38" s="25">
        <v>55</v>
      </c>
      <c r="E38" s="29"/>
      <c r="F38" s="23">
        <v>1986</v>
      </c>
      <c r="G38" s="29">
        <v>0</v>
      </c>
      <c r="H38" s="30"/>
      <c r="I38" s="27"/>
      <c r="J38" s="27">
        <f>68000/2</f>
        <v>34000</v>
      </c>
      <c r="K38" s="27"/>
      <c r="L38" s="23" t="s">
        <v>178</v>
      </c>
      <c r="M38" s="28"/>
      <c r="N38" s="23" t="s">
        <v>40</v>
      </c>
      <c r="O38" s="23"/>
      <c r="P38" s="23"/>
      <c r="Q38" s="23"/>
      <c r="R38" s="25" t="s">
        <v>20</v>
      </c>
      <c r="S38" s="25"/>
    </row>
    <row r="39" spans="1:19" s="20" customFormat="1" ht="60">
      <c r="A39" s="22">
        <f t="shared" si="0"/>
        <v>37</v>
      </c>
      <c r="B39" s="23" t="s">
        <v>47</v>
      </c>
      <c r="C39" s="24" t="s">
        <v>177</v>
      </c>
      <c r="D39" s="25">
        <v>55</v>
      </c>
      <c r="E39" s="29"/>
      <c r="F39" s="23">
        <v>1986</v>
      </c>
      <c r="G39" s="29">
        <v>0</v>
      </c>
      <c r="H39" s="30"/>
      <c r="I39" s="27"/>
      <c r="J39" s="27">
        <v>34000</v>
      </c>
      <c r="K39" s="27"/>
      <c r="L39" s="23" t="s">
        <v>179</v>
      </c>
      <c r="M39" s="28"/>
      <c r="N39" s="23" t="s">
        <v>40</v>
      </c>
      <c r="O39" s="23"/>
      <c r="P39" s="24"/>
      <c r="Q39" s="23"/>
      <c r="R39" s="25" t="s">
        <v>20</v>
      </c>
      <c r="S39" s="25"/>
    </row>
    <row r="40" spans="1:19" s="20" customFormat="1" ht="60">
      <c r="A40" s="22">
        <f t="shared" si="0"/>
        <v>38</v>
      </c>
      <c r="B40" s="23" t="s">
        <v>47</v>
      </c>
      <c r="C40" s="24" t="s">
        <v>75</v>
      </c>
      <c r="D40" s="25">
        <v>56</v>
      </c>
      <c r="E40" s="29"/>
      <c r="F40" s="23">
        <v>1990</v>
      </c>
      <c r="G40" s="29">
        <v>0</v>
      </c>
      <c r="H40" s="30"/>
      <c r="I40" s="27"/>
      <c r="J40" s="27">
        <f>68000/2</f>
        <v>34000</v>
      </c>
      <c r="K40" s="27"/>
      <c r="L40" s="23" t="s">
        <v>180</v>
      </c>
      <c r="M40" s="28"/>
      <c r="N40" s="23" t="s">
        <v>40</v>
      </c>
      <c r="O40" s="23"/>
      <c r="P40" s="24"/>
      <c r="Q40" s="23"/>
      <c r="R40" s="25" t="s">
        <v>20</v>
      </c>
      <c r="S40" s="25"/>
    </row>
    <row r="41" spans="1:19" s="20" customFormat="1" ht="60">
      <c r="A41" s="22">
        <f t="shared" si="0"/>
        <v>39</v>
      </c>
      <c r="B41" s="23" t="s">
        <v>47</v>
      </c>
      <c r="C41" s="24" t="s">
        <v>76</v>
      </c>
      <c r="D41" s="25">
        <v>57</v>
      </c>
      <c r="E41" s="29"/>
      <c r="F41" s="23">
        <v>1974</v>
      </c>
      <c r="G41" s="29">
        <v>0</v>
      </c>
      <c r="H41" s="30"/>
      <c r="I41" s="27"/>
      <c r="J41" s="27">
        <f>30000/2</f>
        <v>15000</v>
      </c>
      <c r="K41" s="27"/>
      <c r="L41" s="23" t="s">
        <v>181</v>
      </c>
      <c r="M41" s="28"/>
      <c r="N41" s="23" t="s">
        <v>40</v>
      </c>
      <c r="O41" s="23"/>
      <c r="P41" s="23"/>
      <c r="Q41" s="23"/>
      <c r="R41" s="25" t="s">
        <v>20</v>
      </c>
      <c r="S41" s="25"/>
    </row>
    <row r="42" spans="1:19" s="20" customFormat="1" ht="60">
      <c r="A42" s="22">
        <f t="shared" si="0"/>
        <v>40</v>
      </c>
      <c r="B42" s="23" t="s">
        <v>47</v>
      </c>
      <c r="C42" s="24" t="s">
        <v>77</v>
      </c>
      <c r="D42" s="25">
        <v>58</v>
      </c>
      <c r="E42" s="29"/>
      <c r="F42" s="23">
        <v>1966</v>
      </c>
      <c r="G42" s="29">
        <v>0</v>
      </c>
      <c r="H42" s="30"/>
      <c r="I42" s="27"/>
      <c r="J42" s="27">
        <f>25000/2</f>
        <v>12500</v>
      </c>
      <c r="K42" s="27"/>
      <c r="L42" s="23" t="s">
        <v>182</v>
      </c>
      <c r="M42" s="28"/>
      <c r="N42" s="23" t="s">
        <v>40</v>
      </c>
      <c r="O42" s="23"/>
      <c r="P42" s="23"/>
      <c r="Q42" s="23"/>
      <c r="R42" s="25" t="s">
        <v>20</v>
      </c>
      <c r="S42" s="25"/>
    </row>
    <row r="43" spans="1:19" s="20" customFormat="1" ht="60">
      <c r="A43" s="22">
        <f t="shared" si="0"/>
        <v>41</v>
      </c>
      <c r="B43" s="23" t="s">
        <v>47</v>
      </c>
      <c r="C43" s="24" t="s">
        <v>78</v>
      </c>
      <c r="D43" s="25">
        <v>58</v>
      </c>
      <c r="E43" s="29"/>
      <c r="F43" s="23">
        <v>1966</v>
      </c>
      <c r="G43" s="29">
        <v>0</v>
      </c>
      <c r="H43" s="30"/>
      <c r="I43" s="27"/>
      <c r="J43" s="27">
        <v>12500</v>
      </c>
      <c r="K43" s="27"/>
      <c r="L43" s="23" t="s">
        <v>183</v>
      </c>
      <c r="M43" s="28"/>
      <c r="N43" s="23" t="s">
        <v>40</v>
      </c>
      <c r="O43" s="23"/>
      <c r="P43" s="24"/>
      <c r="Q43" s="23"/>
      <c r="R43" s="25" t="s">
        <v>20</v>
      </c>
      <c r="S43" s="25"/>
    </row>
    <row r="44" spans="1:19" s="20" customFormat="1" ht="60">
      <c r="A44" s="22">
        <f t="shared" si="0"/>
        <v>42</v>
      </c>
      <c r="B44" s="23" t="s">
        <v>47</v>
      </c>
      <c r="C44" s="24" t="s">
        <v>79</v>
      </c>
      <c r="D44" s="25">
        <v>59</v>
      </c>
      <c r="E44" s="29"/>
      <c r="F44" s="23">
        <v>1985</v>
      </c>
      <c r="G44" s="29">
        <v>0</v>
      </c>
      <c r="H44" s="30"/>
      <c r="I44" s="27"/>
      <c r="J44" s="27">
        <f>30000/2</f>
        <v>15000</v>
      </c>
      <c r="K44" s="27"/>
      <c r="L44" s="23" t="s">
        <v>184</v>
      </c>
      <c r="M44" s="28"/>
      <c r="N44" s="23" t="s">
        <v>40</v>
      </c>
      <c r="O44" s="23"/>
      <c r="P44" s="24"/>
      <c r="Q44" s="23"/>
      <c r="R44" s="25" t="s">
        <v>20</v>
      </c>
      <c r="S44" s="25"/>
    </row>
    <row r="45" spans="1:19" s="20" customFormat="1" ht="60">
      <c r="A45" s="22">
        <f t="shared" si="0"/>
        <v>43</v>
      </c>
      <c r="B45" s="23" t="s">
        <v>47</v>
      </c>
      <c r="C45" s="24" t="s">
        <v>80</v>
      </c>
      <c r="D45" s="25">
        <v>59</v>
      </c>
      <c r="E45" s="29"/>
      <c r="F45" s="23">
        <v>1985</v>
      </c>
      <c r="G45" s="29">
        <v>0</v>
      </c>
      <c r="H45" s="30"/>
      <c r="I45" s="27"/>
      <c r="J45" s="27">
        <v>15000</v>
      </c>
      <c r="K45" s="27"/>
      <c r="L45" s="23" t="s">
        <v>185</v>
      </c>
      <c r="M45" s="28"/>
      <c r="N45" s="23" t="s">
        <v>40</v>
      </c>
      <c r="O45" s="23"/>
      <c r="P45" s="23"/>
      <c r="Q45" s="23"/>
      <c r="R45" s="25" t="s">
        <v>20</v>
      </c>
      <c r="S45" s="25"/>
    </row>
    <row r="46" spans="1:19" s="20" customFormat="1" ht="60">
      <c r="A46" s="22">
        <f t="shared" si="0"/>
        <v>44</v>
      </c>
      <c r="B46" s="23" t="s">
        <v>47</v>
      </c>
      <c r="C46" s="24" t="s">
        <v>81</v>
      </c>
      <c r="D46" s="25">
        <v>60</v>
      </c>
      <c r="E46" s="29"/>
      <c r="F46" s="23">
        <v>1966</v>
      </c>
      <c r="G46" s="29">
        <v>0</v>
      </c>
      <c r="H46" s="30"/>
      <c r="I46" s="27"/>
      <c r="J46" s="27">
        <f>25000/2</f>
        <v>12500</v>
      </c>
      <c r="K46" s="27"/>
      <c r="L46" s="23" t="s">
        <v>297</v>
      </c>
      <c r="M46" s="28"/>
      <c r="N46" s="23" t="s">
        <v>40</v>
      </c>
      <c r="O46" s="23"/>
      <c r="P46" s="23"/>
      <c r="Q46" s="23"/>
      <c r="R46" s="25" t="s">
        <v>20</v>
      </c>
      <c r="S46" s="25"/>
    </row>
    <row r="47" spans="1:19" s="20" customFormat="1" ht="60">
      <c r="A47" s="22">
        <f t="shared" si="0"/>
        <v>45</v>
      </c>
      <c r="B47" s="23" t="s">
        <v>47</v>
      </c>
      <c r="C47" s="24" t="s">
        <v>82</v>
      </c>
      <c r="D47" s="25">
        <v>60</v>
      </c>
      <c r="E47" s="29"/>
      <c r="F47" s="23">
        <v>1966</v>
      </c>
      <c r="G47" s="29">
        <v>0</v>
      </c>
      <c r="H47" s="30"/>
      <c r="I47" s="27"/>
      <c r="J47" s="27">
        <v>12500</v>
      </c>
      <c r="K47" s="27"/>
      <c r="L47" s="23" t="s">
        <v>185</v>
      </c>
      <c r="M47" s="28"/>
      <c r="N47" s="23" t="s">
        <v>40</v>
      </c>
      <c r="O47" s="23"/>
      <c r="P47" s="23"/>
      <c r="Q47" s="23"/>
      <c r="R47" s="25" t="s">
        <v>20</v>
      </c>
      <c r="S47" s="31"/>
    </row>
    <row r="48" spans="1:19" s="20" customFormat="1" ht="60">
      <c r="A48" s="22">
        <f t="shared" si="0"/>
        <v>46</v>
      </c>
      <c r="B48" s="23" t="s">
        <v>38</v>
      </c>
      <c r="C48" s="24" t="s">
        <v>83</v>
      </c>
      <c r="D48" s="25">
        <v>61</v>
      </c>
      <c r="E48" s="29"/>
      <c r="F48" s="23">
        <v>1972</v>
      </c>
      <c r="G48" s="29">
        <v>67</v>
      </c>
      <c r="H48" s="30"/>
      <c r="I48" s="27"/>
      <c r="J48" s="27">
        <v>15000</v>
      </c>
      <c r="K48" s="27"/>
      <c r="L48" s="23" t="s">
        <v>186</v>
      </c>
      <c r="M48" s="28"/>
      <c r="N48" s="23" t="s">
        <v>40</v>
      </c>
      <c r="O48" s="23"/>
      <c r="P48" s="23"/>
      <c r="Q48" s="23"/>
      <c r="R48" s="25" t="s">
        <v>20</v>
      </c>
      <c r="S48" s="23" t="s">
        <v>294</v>
      </c>
    </row>
    <row r="49" spans="1:19" s="20" customFormat="1" ht="60">
      <c r="A49" s="22">
        <f t="shared" si="0"/>
        <v>47</v>
      </c>
      <c r="B49" s="23" t="s">
        <v>47</v>
      </c>
      <c r="C49" s="24" t="s">
        <v>84</v>
      </c>
      <c r="D49" s="25">
        <v>63</v>
      </c>
      <c r="E49" s="29"/>
      <c r="F49" s="23">
        <v>1971</v>
      </c>
      <c r="G49" s="29">
        <v>45</v>
      </c>
      <c r="H49" s="30"/>
      <c r="I49" s="27"/>
      <c r="J49" s="27">
        <v>15000</v>
      </c>
      <c r="K49" s="27"/>
      <c r="L49" s="23" t="s">
        <v>187</v>
      </c>
      <c r="M49" s="28"/>
      <c r="N49" s="23" t="s">
        <v>40</v>
      </c>
      <c r="O49" s="23"/>
      <c r="P49" s="23"/>
      <c r="Q49" s="23"/>
      <c r="R49" s="25" t="s">
        <v>20</v>
      </c>
      <c r="S49" s="31"/>
    </row>
    <row r="50" spans="1:19" s="20" customFormat="1" ht="60">
      <c r="A50" s="22">
        <f t="shared" si="0"/>
        <v>48</v>
      </c>
      <c r="B50" s="23" t="s">
        <v>38</v>
      </c>
      <c r="C50" s="24" t="s">
        <v>85</v>
      </c>
      <c r="D50" s="25">
        <v>64</v>
      </c>
      <c r="E50" s="29"/>
      <c r="F50" s="23">
        <v>1987</v>
      </c>
      <c r="G50" s="29">
        <v>59</v>
      </c>
      <c r="H50" s="30"/>
      <c r="I50" s="27"/>
      <c r="J50" s="27">
        <v>34000</v>
      </c>
      <c r="K50" s="27"/>
      <c r="L50" s="23" t="s">
        <v>188</v>
      </c>
      <c r="M50" s="28"/>
      <c r="N50" s="23" t="s">
        <v>40</v>
      </c>
      <c r="O50" s="23"/>
      <c r="P50" s="23"/>
      <c r="Q50" s="23"/>
      <c r="R50" s="25" t="s">
        <v>20</v>
      </c>
      <c r="S50" s="31"/>
    </row>
    <row r="51" spans="1:19" s="20" customFormat="1" ht="60">
      <c r="A51" s="22">
        <f t="shared" si="0"/>
        <v>49</v>
      </c>
      <c r="B51" s="23" t="s">
        <v>38</v>
      </c>
      <c r="C51" s="24" t="s">
        <v>86</v>
      </c>
      <c r="D51" s="25">
        <v>65</v>
      </c>
      <c r="E51" s="29"/>
      <c r="F51" s="23">
        <v>1969</v>
      </c>
      <c r="G51" s="29">
        <v>45</v>
      </c>
      <c r="H51" s="30"/>
      <c r="I51" s="27"/>
      <c r="J51" s="27">
        <v>12000</v>
      </c>
      <c r="K51" s="27"/>
      <c r="L51" s="23" t="s">
        <v>189</v>
      </c>
      <c r="M51" s="28"/>
      <c r="N51" s="23" t="s">
        <v>40</v>
      </c>
      <c r="O51" s="23"/>
      <c r="P51" s="23"/>
      <c r="Q51" s="23"/>
      <c r="R51" s="25" t="s">
        <v>20</v>
      </c>
      <c r="S51" s="31"/>
    </row>
    <row r="52" spans="1:19" s="20" customFormat="1" ht="60">
      <c r="A52" s="22">
        <f t="shared" si="0"/>
        <v>50</v>
      </c>
      <c r="B52" s="23" t="s">
        <v>38</v>
      </c>
      <c r="C52" s="24" t="s">
        <v>87</v>
      </c>
      <c r="D52" s="25">
        <v>66</v>
      </c>
      <c r="E52" s="29"/>
      <c r="F52" s="23">
        <v>1937</v>
      </c>
      <c r="G52" s="29">
        <v>40</v>
      </c>
      <c r="H52" s="30"/>
      <c r="I52" s="27"/>
      <c r="J52" s="27">
        <v>9000</v>
      </c>
      <c r="K52" s="27"/>
      <c r="L52" s="23" t="s">
        <v>190</v>
      </c>
      <c r="M52" s="28"/>
      <c r="N52" s="23" t="s">
        <v>40</v>
      </c>
      <c r="O52" s="23"/>
      <c r="P52" s="23"/>
      <c r="Q52" s="23"/>
      <c r="R52" s="25" t="s">
        <v>20</v>
      </c>
      <c r="S52" s="31"/>
    </row>
    <row r="53" spans="1:19" s="20" customFormat="1" ht="60">
      <c r="A53" s="22">
        <f t="shared" si="0"/>
        <v>51</v>
      </c>
      <c r="B53" s="23" t="s">
        <v>47</v>
      </c>
      <c r="C53" s="24" t="s">
        <v>88</v>
      </c>
      <c r="D53" s="25">
        <v>67</v>
      </c>
      <c r="E53" s="29"/>
      <c r="F53" s="23">
        <v>1967</v>
      </c>
      <c r="G53" s="29">
        <v>0</v>
      </c>
      <c r="H53" s="30"/>
      <c r="I53" s="27"/>
      <c r="J53" s="27">
        <f>25000/2</f>
        <v>12500</v>
      </c>
      <c r="K53" s="27"/>
      <c r="L53" s="23"/>
      <c r="M53" s="28"/>
      <c r="N53" s="23" t="s">
        <v>40</v>
      </c>
      <c r="O53" s="23"/>
      <c r="P53" s="23"/>
      <c r="Q53" s="23"/>
      <c r="R53" s="25" t="s">
        <v>20</v>
      </c>
      <c r="S53" s="31"/>
    </row>
    <row r="54" spans="1:19" s="20" customFormat="1" ht="60">
      <c r="A54" s="22">
        <f t="shared" si="0"/>
        <v>52</v>
      </c>
      <c r="B54" s="23" t="s">
        <v>47</v>
      </c>
      <c r="C54" s="24" t="s">
        <v>89</v>
      </c>
      <c r="D54" s="25">
        <v>69</v>
      </c>
      <c r="E54" s="29"/>
      <c r="F54" s="23">
        <v>1966</v>
      </c>
      <c r="G54" s="29">
        <v>0</v>
      </c>
      <c r="H54" s="30"/>
      <c r="I54" s="27"/>
      <c r="J54" s="27">
        <f>25000/2</f>
        <v>12500</v>
      </c>
      <c r="K54" s="27"/>
      <c r="L54" s="23" t="s">
        <v>185</v>
      </c>
      <c r="M54" s="28"/>
      <c r="N54" s="23" t="s">
        <v>40</v>
      </c>
      <c r="O54" s="23"/>
      <c r="P54" s="23"/>
      <c r="Q54" s="23"/>
      <c r="R54" s="25" t="s">
        <v>20</v>
      </c>
      <c r="S54" s="31"/>
    </row>
    <row r="55" spans="1:19" s="20" customFormat="1" ht="60">
      <c r="A55" s="22">
        <f t="shared" si="0"/>
        <v>53</v>
      </c>
      <c r="B55" s="23" t="s">
        <v>47</v>
      </c>
      <c r="C55" s="24" t="s">
        <v>90</v>
      </c>
      <c r="D55" s="25">
        <v>69</v>
      </c>
      <c r="E55" s="29"/>
      <c r="F55" s="23">
        <v>1966</v>
      </c>
      <c r="G55" s="29">
        <v>0</v>
      </c>
      <c r="H55" s="30"/>
      <c r="I55" s="27"/>
      <c r="J55" s="27">
        <v>12500</v>
      </c>
      <c r="K55" s="27"/>
      <c r="L55" s="23" t="s">
        <v>250</v>
      </c>
      <c r="M55" s="28"/>
      <c r="N55" s="23" t="s">
        <v>40</v>
      </c>
      <c r="O55" s="23"/>
      <c r="P55" s="23"/>
      <c r="Q55" s="23"/>
      <c r="R55" s="25" t="s">
        <v>20</v>
      </c>
      <c r="S55" s="31"/>
    </row>
    <row r="56" spans="1:19" s="20" customFormat="1" ht="60">
      <c r="A56" s="22">
        <f t="shared" si="0"/>
        <v>54</v>
      </c>
      <c r="B56" s="23" t="s">
        <v>38</v>
      </c>
      <c r="C56" s="24" t="s">
        <v>191</v>
      </c>
      <c r="D56" s="25">
        <v>70</v>
      </c>
      <c r="E56" s="29" t="s">
        <v>36</v>
      </c>
      <c r="F56" s="23">
        <v>1965</v>
      </c>
      <c r="G56" s="29">
        <v>133.2</v>
      </c>
      <c r="H56" s="30"/>
      <c r="I56" s="27" t="s">
        <v>192</v>
      </c>
      <c r="J56" s="27">
        <f>13000/2</f>
        <v>6500</v>
      </c>
      <c r="K56" s="27">
        <v>471092.11</v>
      </c>
      <c r="L56" s="23" t="s">
        <v>185</v>
      </c>
      <c r="M56" s="28"/>
      <c r="N56" s="23" t="s">
        <v>40</v>
      </c>
      <c r="O56" s="23"/>
      <c r="P56" s="23"/>
      <c r="Q56" s="23"/>
      <c r="R56" s="25" t="s">
        <v>37</v>
      </c>
      <c r="S56" s="31"/>
    </row>
    <row r="57" spans="1:19" s="20" customFormat="1" ht="60">
      <c r="A57" s="22">
        <f t="shared" si="0"/>
        <v>55</v>
      </c>
      <c r="B57" s="23" t="s">
        <v>47</v>
      </c>
      <c r="C57" s="24" t="s">
        <v>91</v>
      </c>
      <c r="D57" s="25">
        <v>71</v>
      </c>
      <c r="E57" s="29"/>
      <c r="F57" s="23">
        <v>1973</v>
      </c>
      <c r="G57" s="29">
        <v>45</v>
      </c>
      <c r="H57" s="30"/>
      <c r="I57" s="27" t="s">
        <v>204</v>
      </c>
      <c r="J57" s="27">
        <v>15000</v>
      </c>
      <c r="K57" s="27">
        <v>375770.9</v>
      </c>
      <c r="L57" s="23" t="s">
        <v>193</v>
      </c>
      <c r="M57" s="28"/>
      <c r="N57" s="23" t="s">
        <v>40</v>
      </c>
      <c r="O57" s="23"/>
      <c r="P57" s="23"/>
      <c r="Q57" s="23"/>
      <c r="R57" s="25" t="s">
        <v>37</v>
      </c>
      <c r="S57" s="31"/>
    </row>
    <row r="58" spans="1:19" s="20" customFormat="1" ht="60">
      <c r="A58" s="22">
        <f t="shared" si="0"/>
        <v>56</v>
      </c>
      <c r="B58" s="23" t="s">
        <v>47</v>
      </c>
      <c r="C58" s="24" t="s">
        <v>92</v>
      </c>
      <c r="D58" s="25">
        <v>72</v>
      </c>
      <c r="E58" s="29"/>
      <c r="F58" s="23">
        <v>1960</v>
      </c>
      <c r="G58" s="29">
        <v>0</v>
      </c>
      <c r="H58" s="30"/>
      <c r="I58" s="27"/>
      <c r="J58" s="27">
        <f>25000/2</f>
        <v>12500</v>
      </c>
      <c r="K58" s="27"/>
      <c r="L58" s="23" t="s">
        <v>199</v>
      </c>
      <c r="M58" s="28"/>
      <c r="N58" s="23" t="s">
        <v>40</v>
      </c>
      <c r="O58" s="23"/>
      <c r="P58" s="23"/>
      <c r="Q58" s="23"/>
      <c r="R58" s="25" t="s">
        <v>20</v>
      </c>
      <c r="S58" s="31"/>
    </row>
    <row r="59" spans="1:19" s="20" customFormat="1" ht="60">
      <c r="A59" s="22">
        <f t="shared" si="0"/>
        <v>57</v>
      </c>
      <c r="B59" s="23" t="s">
        <v>47</v>
      </c>
      <c r="C59" s="24" t="s">
        <v>93</v>
      </c>
      <c r="D59" s="25">
        <v>72</v>
      </c>
      <c r="E59" s="29"/>
      <c r="F59" s="23">
        <v>1960</v>
      </c>
      <c r="G59" s="29">
        <v>0</v>
      </c>
      <c r="H59" s="30"/>
      <c r="I59" s="27"/>
      <c r="J59" s="27">
        <v>12500</v>
      </c>
      <c r="K59" s="27"/>
      <c r="L59" s="23" t="s">
        <v>185</v>
      </c>
      <c r="M59" s="28"/>
      <c r="N59" s="23" t="s">
        <v>40</v>
      </c>
      <c r="O59" s="23"/>
      <c r="P59" s="23"/>
      <c r="Q59" s="23"/>
      <c r="R59" s="25" t="s">
        <v>20</v>
      </c>
      <c r="S59" s="31"/>
    </row>
    <row r="60" spans="1:19" s="20" customFormat="1" ht="60">
      <c r="A60" s="22">
        <f t="shared" si="0"/>
        <v>58</v>
      </c>
      <c r="B60" s="23" t="s">
        <v>47</v>
      </c>
      <c r="C60" s="24" t="s">
        <v>94</v>
      </c>
      <c r="D60" s="25">
        <v>78</v>
      </c>
      <c r="E60" s="29"/>
      <c r="F60" s="23">
        <v>1973</v>
      </c>
      <c r="G60" s="29">
        <v>0</v>
      </c>
      <c r="H60" s="30"/>
      <c r="I60" s="27"/>
      <c r="J60" s="27">
        <f>30000/2</f>
        <v>15000</v>
      </c>
      <c r="K60" s="27"/>
      <c r="L60" s="23" t="s">
        <v>298</v>
      </c>
      <c r="M60" s="28"/>
      <c r="N60" s="23" t="s">
        <v>40</v>
      </c>
      <c r="O60" s="23"/>
      <c r="P60" s="23"/>
      <c r="Q60" s="23"/>
      <c r="R60" s="25" t="s">
        <v>20</v>
      </c>
      <c r="S60" s="31"/>
    </row>
    <row r="61" spans="1:19" s="20" customFormat="1" ht="60">
      <c r="A61" s="22">
        <f t="shared" si="0"/>
        <v>59</v>
      </c>
      <c r="B61" s="23" t="s">
        <v>47</v>
      </c>
      <c r="C61" s="24" t="s">
        <v>95</v>
      </c>
      <c r="D61" s="25">
        <v>78</v>
      </c>
      <c r="E61" s="29"/>
      <c r="F61" s="23">
        <v>1973</v>
      </c>
      <c r="G61" s="29">
        <v>0</v>
      </c>
      <c r="H61" s="30"/>
      <c r="I61" s="27"/>
      <c r="J61" s="27">
        <v>15000</v>
      </c>
      <c r="K61" s="27"/>
      <c r="L61" s="23" t="s">
        <v>194</v>
      </c>
      <c r="M61" s="28"/>
      <c r="N61" s="23" t="s">
        <v>40</v>
      </c>
      <c r="O61" s="23"/>
      <c r="P61" s="23"/>
      <c r="Q61" s="23"/>
      <c r="R61" s="25" t="s">
        <v>20</v>
      </c>
      <c r="S61" s="31"/>
    </row>
    <row r="62" spans="1:19" s="20" customFormat="1" ht="60">
      <c r="A62" s="22">
        <f t="shared" si="0"/>
        <v>60</v>
      </c>
      <c r="B62" s="23" t="s">
        <v>47</v>
      </c>
      <c r="C62" s="24" t="s">
        <v>96</v>
      </c>
      <c r="D62" s="25">
        <v>80</v>
      </c>
      <c r="E62" s="29"/>
      <c r="F62" s="23">
        <v>1966</v>
      </c>
      <c r="G62" s="29">
        <v>0</v>
      </c>
      <c r="H62" s="30"/>
      <c r="I62" s="27"/>
      <c r="J62" s="27">
        <f>25000/2</f>
        <v>12500</v>
      </c>
      <c r="K62" s="27"/>
      <c r="L62" s="32" t="s">
        <v>297</v>
      </c>
      <c r="M62" s="28"/>
      <c r="N62" s="23" t="s">
        <v>40</v>
      </c>
      <c r="O62" s="23"/>
      <c r="P62" s="23"/>
      <c r="Q62" s="23"/>
      <c r="R62" s="25" t="s">
        <v>20</v>
      </c>
      <c r="S62" s="31"/>
    </row>
    <row r="63" spans="1:19" s="20" customFormat="1" ht="60">
      <c r="A63" s="22">
        <f t="shared" si="0"/>
        <v>61</v>
      </c>
      <c r="B63" s="23" t="s">
        <v>38</v>
      </c>
      <c r="C63" s="24" t="s">
        <v>195</v>
      </c>
      <c r="D63" s="25">
        <v>81</v>
      </c>
      <c r="E63" s="29"/>
      <c r="F63" s="23">
        <v>1967</v>
      </c>
      <c r="G63" s="29">
        <v>0</v>
      </c>
      <c r="H63" s="30"/>
      <c r="I63" s="27"/>
      <c r="J63" s="27">
        <f>25000/2</f>
        <v>12500</v>
      </c>
      <c r="K63" s="27"/>
      <c r="L63" s="23" t="s">
        <v>196</v>
      </c>
      <c r="M63" s="28"/>
      <c r="N63" s="23" t="s">
        <v>40</v>
      </c>
      <c r="O63" s="23"/>
      <c r="P63" s="23"/>
      <c r="Q63" s="23"/>
      <c r="R63" s="25" t="s">
        <v>20</v>
      </c>
      <c r="S63" s="31"/>
    </row>
    <row r="64" spans="1:19" s="20" customFormat="1" ht="60">
      <c r="A64" s="22">
        <f>ROW()-ROW($A$2)</f>
        <v>62</v>
      </c>
      <c r="B64" s="23" t="s">
        <v>47</v>
      </c>
      <c r="C64" s="24" t="s">
        <v>97</v>
      </c>
      <c r="D64" s="25">
        <v>82</v>
      </c>
      <c r="E64" s="29"/>
      <c r="F64" s="23">
        <v>1966</v>
      </c>
      <c r="G64" s="29">
        <v>0</v>
      </c>
      <c r="H64" s="30"/>
      <c r="I64" s="27"/>
      <c r="J64" s="27">
        <f>25000/2</f>
        <v>12500</v>
      </c>
      <c r="K64" s="27"/>
      <c r="L64" s="23" t="s">
        <v>297</v>
      </c>
      <c r="M64" s="28"/>
      <c r="N64" s="23" t="s">
        <v>40</v>
      </c>
      <c r="O64" s="23"/>
      <c r="P64" s="23"/>
      <c r="Q64" s="23"/>
      <c r="R64" s="25" t="s">
        <v>20</v>
      </c>
      <c r="S64" s="31"/>
    </row>
    <row r="65" spans="1:19" s="20" customFormat="1" ht="60">
      <c r="A65" s="22">
        <f>ROW()-ROW($A$2)</f>
        <v>63</v>
      </c>
      <c r="B65" s="23" t="s">
        <v>47</v>
      </c>
      <c r="C65" s="24" t="s">
        <v>98</v>
      </c>
      <c r="D65" s="25">
        <v>82</v>
      </c>
      <c r="E65" s="29"/>
      <c r="F65" s="23">
        <v>1966</v>
      </c>
      <c r="G65" s="29">
        <v>0</v>
      </c>
      <c r="H65" s="30"/>
      <c r="I65" s="27"/>
      <c r="J65" s="27">
        <f>25000/2</f>
        <v>12500</v>
      </c>
      <c r="K65" s="27"/>
      <c r="L65" s="23" t="s">
        <v>197</v>
      </c>
      <c r="M65" s="28"/>
      <c r="N65" s="23" t="s">
        <v>40</v>
      </c>
      <c r="O65" s="23"/>
      <c r="P65" s="23"/>
      <c r="Q65" s="23"/>
      <c r="R65" s="25" t="s">
        <v>20</v>
      </c>
      <c r="S65" s="31"/>
    </row>
    <row r="66" spans="1:19" s="20" customFormat="1" ht="60">
      <c r="A66" s="22">
        <f>ROW()-ROW($A$2)</f>
        <v>64</v>
      </c>
      <c r="B66" s="23" t="s">
        <v>47</v>
      </c>
      <c r="C66" s="24" t="s">
        <v>99</v>
      </c>
      <c r="D66" s="25">
        <v>83</v>
      </c>
      <c r="E66" s="29"/>
      <c r="F66" s="23">
        <v>1966</v>
      </c>
      <c r="G66" s="29">
        <v>46</v>
      </c>
      <c r="H66" s="30"/>
      <c r="I66" s="27"/>
      <c r="J66" s="27">
        <v>13000</v>
      </c>
      <c r="K66" s="27"/>
      <c r="L66" s="23" t="s">
        <v>299</v>
      </c>
      <c r="M66" s="28"/>
      <c r="N66" s="23" t="s">
        <v>40</v>
      </c>
      <c r="O66" s="23"/>
      <c r="P66" s="23"/>
      <c r="Q66" s="23"/>
      <c r="R66" s="25" t="s">
        <v>20</v>
      </c>
      <c r="S66" s="31"/>
    </row>
    <row r="67" spans="1:19" s="20" customFormat="1" ht="60">
      <c r="A67" s="22">
        <f>ROW()-ROW($A$2)</f>
        <v>65</v>
      </c>
      <c r="B67" s="23" t="s">
        <v>47</v>
      </c>
      <c r="C67" s="24" t="s">
        <v>100</v>
      </c>
      <c r="D67" s="25">
        <v>84</v>
      </c>
      <c r="E67" s="29"/>
      <c r="F67" s="23">
        <v>1972</v>
      </c>
      <c r="G67" s="29">
        <v>0</v>
      </c>
      <c r="H67" s="30"/>
      <c r="I67" s="27"/>
      <c r="J67" s="27">
        <f>30000/2</f>
        <v>15000</v>
      </c>
      <c r="K67" s="27"/>
      <c r="L67" s="23" t="s">
        <v>200</v>
      </c>
      <c r="M67" s="28"/>
      <c r="N67" s="23" t="s">
        <v>40</v>
      </c>
      <c r="O67" s="23"/>
      <c r="P67" s="23"/>
      <c r="Q67" s="23"/>
      <c r="R67" s="25" t="s">
        <v>20</v>
      </c>
      <c r="S67" s="31"/>
    </row>
    <row r="68" spans="1:19" s="20" customFormat="1" ht="60">
      <c r="A68" s="22">
        <f>ROW()-ROW($A$2)</f>
        <v>66</v>
      </c>
      <c r="B68" s="23" t="s">
        <v>47</v>
      </c>
      <c r="C68" s="24" t="s">
        <v>101</v>
      </c>
      <c r="D68" s="25">
        <v>84</v>
      </c>
      <c r="E68" s="29"/>
      <c r="F68" s="23">
        <v>1972</v>
      </c>
      <c r="G68" s="29">
        <v>0</v>
      </c>
      <c r="H68" s="30"/>
      <c r="I68" s="27"/>
      <c r="J68" s="27">
        <f>30000/2</f>
        <v>15000</v>
      </c>
      <c r="K68" s="27"/>
      <c r="L68" s="23" t="s">
        <v>198</v>
      </c>
      <c r="M68" s="28"/>
      <c r="N68" s="23" t="s">
        <v>40</v>
      </c>
      <c r="O68" s="23"/>
      <c r="P68" s="23"/>
      <c r="Q68" s="23"/>
      <c r="R68" s="25" t="s">
        <v>20</v>
      </c>
      <c r="S68" s="31"/>
    </row>
    <row r="69" spans="1:19" s="20" customFormat="1" ht="60">
      <c r="A69" s="22">
        <v>68</v>
      </c>
      <c r="B69" s="23" t="s">
        <v>38</v>
      </c>
      <c r="C69" s="24" t="s">
        <v>291</v>
      </c>
      <c r="D69" s="25">
        <v>85</v>
      </c>
      <c r="E69" s="29"/>
      <c r="F69" s="23"/>
      <c r="G69" s="29">
        <v>0</v>
      </c>
      <c r="H69" s="30"/>
      <c r="I69" s="27"/>
      <c r="J69" s="27">
        <v>0</v>
      </c>
      <c r="K69" s="27"/>
      <c r="L69" s="23" t="s">
        <v>292</v>
      </c>
      <c r="M69" s="28"/>
      <c r="N69" s="23" t="s">
        <v>293</v>
      </c>
      <c r="O69" s="23"/>
      <c r="P69" s="23"/>
      <c r="Q69" s="23"/>
      <c r="R69" s="25" t="s">
        <v>20</v>
      </c>
      <c r="S69" s="31"/>
    </row>
  </sheetData>
  <sheetProtection/>
  <mergeCells count="13">
    <mergeCell ref="M1:M2"/>
    <mergeCell ref="N1:O1"/>
    <mergeCell ref="S1:S2"/>
    <mergeCell ref="L1:L2"/>
    <mergeCell ref="P1:Q1"/>
    <mergeCell ref="R1:R2"/>
    <mergeCell ref="A1:A2"/>
    <mergeCell ref="B1:B2"/>
    <mergeCell ref="D1:D2"/>
    <mergeCell ref="C1:C2"/>
    <mergeCell ref="I1:I2"/>
    <mergeCell ref="K1:K2"/>
    <mergeCell ref="E1:H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90" zoomScaleSheetLayoutView="90" zoomScalePageLayoutView="0" workbookViewId="0" topLeftCell="A1">
      <pane xSplit="10" ySplit="3" topLeftCell="K21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3" sqref="A3:IV26"/>
    </sheetView>
  </sheetViews>
  <sheetFormatPr defaultColWidth="9.140625" defaultRowHeight="15"/>
  <cols>
    <col min="1" max="1" width="5.00390625" style="0" customWidth="1"/>
    <col min="2" max="2" width="17.421875" style="0" customWidth="1"/>
    <col min="3" max="3" width="18.00390625" style="0" customWidth="1"/>
    <col min="5" max="5" width="14.57421875" style="0" customWidth="1"/>
    <col min="9" max="9" width="15.140625" style="0" customWidth="1"/>
    <col min="10" max="10" width="11.421875" style="0" customWidth="1"/>
    <col min="11" max="11" width="12.57421875" style="0" customWidth="1"/>
    <col min="12" max="12" width="14.7109375" style="0" customWidth="1"/>
    <col min="13" max="14" width="13.00390625" style="0" customWidth="1"/>
    <col min="15" max="16" width="14.00390625" style="0" customWidth="1"/>
    <col min="17" max="17" width="16.421875" style="0" customWidth="1"/>
    <col min="18" max="18" width="16.140625" style="0" customWidth="1"/>
    <col min="19" max="19" width="14.8515625" style="0" customWidth="1"/>
    <col min="20" max="20" width="13.140625" style="0" customWidth="1"/>
  </cols>
  <sheetData>
    <row r="1" spans="1:20" ht="86.25" customHeight="1">
      <c r="A1" s="62" t="s">
        <v>0</v>
      </c>
      <c r="B1" s="62" t="s">
        <v>21</v>
      </c>
      <c r="C1" s="62" t="s">
        <v>22</v>
      </c>
      <c r="D1" s="62" t="s">
        <v>23</v>
      </c>
      <c r="E1" s="64" t="s">
        <v>24</v>
      </c>
      <c r="F1" s="66"/>
      <c r="G1" s="66"/>
      <c r="H1" s="67"/>
      <c r="I1" s="62" t="s">
        <v>25</v>
      </c>
      <c r="J1" s="1" t="s">
        <v>26</v>
      </c>
      <c r="K1" s="62" t="s">
        <v>27</v>
      </c>
      <c r="L1" s="62" t="s">
        <v>251</v>
      </c>
      <c r="M1" s="62" t="s">
        <v>252</v>
      </c>
      <c r="N1" s="68" t="s">
        <v>253</v>
      </c>
      <c r="O1" s="70" t="s">
        <v>254</v>
      </c>
      <c r="P1" s="71"/>
      <c r="Q1" s="64" t="s">
        <v>28</v>
      </c>
      <c r="R1" s="65"/>
      <c r="S1" s="62" t="s">
        <v>34</v>
      </c>
      <c r="T1" s="62" t="s">
        <v>35</v>
      </c>
    </row>
    <row r="2" spans="1:20" ht="45">
      <c r="A2" s="62"/>
      <c r="B2" s="63"/>
      <c r="C2" s="63"/>
      <c r="D2" s="62"/>
      <c r="E2" s="1" t="s">
        <v>29</v>
      </c>
      <c r="F2" s="1" t="s">
        <v>7</v>
      </c>
      <c r="G2" s="1" t="s">
        <v>8</v>
      </c>
      <c r="H2" s="1" t="s">
        <v>255</v>
      </c>
      <c r="I2" s="62"/>
      <c r="J2" s="1" t="s">
        <v>30</v>
      </c>
      <c r="K2" s="62"/>
      <c r="L2" s="63"/>
      <c r="M2" s="63"/>
      <c r="N2" s="69"/>
      <c r="O2" s="6" t="s">
        <v>32</v>
      </c>
      <c r="P2" s="6" t="s">
        <v>33</v>
      </c>
      <c r="Q2" s="7" t="s">
        <v>32</v>
      </c>
      <c r="R2" s="7" t="s">
        <v>33</v>
      </c>
      <c r="S2" s="63"/>
      <c r="T2" s="63"/>
    </row>
    <row r="3" spans="1:20" s="20" customFormat="1" ht="78" customHeight="1">
      <c r="A3" s="22">
        <f>ROW()-ROW($A$2)</f>
        <v>1</v>
      </c>
      <c r="B3" s="33" t="s">
        <v>102</v>
      </c>
      <c r="C3" s="33" t="s">
        <v>103</v>
      </c>
      <c r="D3" s="33">
        <v>1</v>
      </c>
      <c r="E3" s="19" t="s">
        <v>104</v>
      </c>
      <c r="F3" s="33" t="s">
        <v>215</v>
      </c>
      <c r="G3" s="33">
        <v>304</v>
      </c>
      <c r="H3" s="33"/>
      <c r="I3" s="19"/>
      <c r="J3" s="34">
        <v>2838</v>
      </c>
      <c r="K3" s="19"/>
      <c r="L3" s="33" t="s">
        <v>202</v>
      </c>
      <c r="M3" s="35"/>
      <c r="N3" s="36"/>
      <c r="O3" s="23" t="s">
        <v>40</v>
      </c>
      <c r="P3" s="23"/>
      <c r="Q3" s="33"/>
      <c r="R3" s="19"/>
      <c r="S3" s="35" t="s">
        <v>20</v>
      </c>
      <c r="T3" s="37" t="s">
        <v>214</v>
      </c>
    </row>
    <row r="4" spans="1:20" s="20" customFormat="1" ht="97.5" customHeight="1">
      <c r="A4" s="22">
        <f aca="true" t="shared" si="0" ref="A4:A25">ROW()-ROW($A$2)</f>
        <v>2</v>
      </c>
      <c r="B4" s="33" t="s">
        <v>102</v>
      </c>
      <c r="C4" s="33" t="s">
        <v>105</v>
      </c>
      <c r="D4" s="33">
        <v>2</v>
      </c>
      <c r="E4" s="19"/>
      <c r="F4" s="33">
        <v>1986</v>
      </c>
      <c r="G4" s="33">
        <v>150</v>
      </c>
      <c r="H4" s="33"/>
      <c r="I4" s="19"/>
      <c r="J4" s="34">
        <v>0</v>
      </c>
      <c r="K4" s="19"/>
      <c r="L4" s="33" t="s">
        <v>295</v>
      </c>
      <c r="M4" s="35" t="s">
        <v>296</v>
      </c>
      <c r="N4" s="36"/>
      <c r="O4" s="23" t="s">
        <v>40</v>
      </c>
      <c r="P4" s="23"/>
      <c r="Q4" s="19"/>
      <c r="R4" s="19"/>
      <c r="S4" s="35" t="s">
        <v>20</v>
      </c>
      <c r="T4" s="35"/>
    </row>
    <row r="5" spans="1:20" s="20" customFormat="1" ht="104.25" customHeight="1">
      <c r="A5" s="22">
        <f t="shared" si="0"/>
        <v>3</v>
      </c>
      <c r="B5" s="33" t="s">
        <v>102</v>
      </c>
      <c r="C5" s="33" t="s">
        <v>106</v>
      </c>
      <c r="D5" s="33">
        <v>3</v>
      </c>
      <c r="E5" s="19"/>
      <c r="F5" s="33">
        <v>1903</v>
      </c>
      <c r="G5" s="33">
        <v>377</v>
      </c>
      <c r="H5" s="33"/>
      <c r="I5" s="19"/>
      <c r="J5" s="34">
        <v>380492</v>
      </c>
      <c r="K5" s="19"/>
      <c r="L5" s="33" t="s">
        <v>295</v>
      </c>
      <c r="M5" s="35" t="s">
        <v>296</v>
      </c>
      <c r="N5" s="36"/>
      <c r="O5" s="23" t="s">
        <v>40</v>
      </c>
      <c r="P5" s="23"/>
      <c r="Q5" s="19"/>
      <c r="R5" s="19"/>
      <c r="S5" s="35" t="s">
        <v>20</v>
      </c>
      <c r="T5" s="35"/>
    </row>
    <row r="6" spans="1:20" s="20" customFormat="1" ht="99.75" customHeight="1">
      <c r="A6" s="22">
        <f t="shared" si="0"/>
        <v>4</v>
      </c>
      <c r="B6" s="33" t="s">
        <v>102</v>
      </c>
      <c r="C6" s="33" t="s">
        <v>107</v>
      </c>
      <c r="D6" s="33">
        <v>4</v>
      </c>
      <c r="E6" s="19" t="s">
        <v>36</v>
      </c>
      <c r="F6" s="33">
        <v>1920</v>
      </c>
      <c r="G6" s="33">
        <v>70</v>
      </c>
      <c r="H6" s="33"/>
      <c r="I6" s="19"/>
      <c r="J6" s="34">
        <v>153338</v>
      </c>
      <c r="K6" s="19"/>
      <c r="L6" s="33" t="s">
        <v>205</v>
      </c>
      <c r="M6" s="35" t="s">
        <v>245</v>
      </c>
      <c r="N6" s="36"/>
      <c r="O6" s="23" t="s">
        <v>112</v>
      </c>
      <c r="P6" s="23"/>
      <c r="Q6" s="19"/>
      <c r="R6" s="19"/>
      <c r="S6" s="35" t="s">
        <v>20</v>
      </c>
      <c r="T6" s="35"/>
    </row>
    <row r="7" spans="1:20" s="20" customFormat="1" ht="73.5" customHeight="1">
      <c r="A7" s="22">
        <f t="shared" si="0"/>
        <v>5</v>
      </c>
      <c r="B7" s="33" t="s">
        <v>108</v>
      </c>
      <c r="C7" s="33" t="s">
        <v>109</v>
      </c>
      <c r="D7" s="19">
        <v>5</v>
      </c>
      <c r="E7" s="33" t="s">
        <v>110</v>
      </c>
      <c r="F7" s="33"/>
      <c r="G7" s="19" t="s">
        <v>111</v>
      </c>
      <c r="H7" s="19"/>
      <c r="I7" s="33"/>
      <c r="J7" s="38">
        <v>0</v>
      </c>
      <c r="K7" s="33"/>
      <c r="L7" s="35" t="s">
        <v>202</v>
      </c>
      <c r="M7" s="33"/>
      <c r="N7" s="39"/>
      <c r="O7" s="23" t="s">
        <v>113</v>
      </c>
      <c r="P7" s="23"/>
      <c r="Q7" s="19"/>
      <c r="R7" s="35"/>
      <c r="S7" s="35" t="s">
        <v>20</v>
      </c>
      <c r="T7" s="28"/>
    </row>
    <row r="8" spans="1:20" s="20" customFormat="1" ht="72">
      <c r="A8" s="22">
        <f t="shared" si="0"/>
        <v>6</v>
      </c>
      <c r="B8" s="33" t="s">
        <v>108</v>
      </c>
      <c r="C8" s="33" t="s">
        <v>109</v>
      </c>
      <c r="D8" s="19">
        <v>5</v>
      </c>
      <c r="E8" s="33" t="s">
        <v>114</v>
      </c>
      <c r="F8" s="33"/>
      <c r="G8" s="19" t="s">
        <v>115</v>
      </c>
      <c r="H8" s="19"/>
      <c r="I8" s="33"/>
      <c r="J8" s="38">
        <v>0</v>
      </c>
      <c r="K8" s="33"/>
      <c r="L8" s="35" t="s">
        <v>202</v>
      </c>
      <c r="M8" s="33"/>
      <c r="N8" s="39"/>
      <c r="O8" s="23" t="s">
        <v>113</v>
      </c>
      <c r="P8" s="23"/>
      <c r="Q8" s="19"/>
      <c r="R8" s="35"/>
      <c r="S8" s="35" t="s">
        <v>20</v>
      </c>
      <c r="T8" s="28"/>
    </row>
    <row r="9" spans="1:20" s="20" customFormat="1" ht="72">
      <c r="A9" s="22">
        <f t="shared" si="0"/>
        <v>7</v>
      </c>
      <c r="B9" s="33" t="s">
        <v>108</v>
      </c>
      <c r="C9" s="33" t="s">
        <v>116</v>
      </c>
      <c r="D9" s="19">
        <v>6</v>
      </c>
      <c r="E9" s="33" t="s">
        <v>110</v>
      </c>
      <c r="F9" s="33"/>
      <c r="G9" s="19" t="s">
        <v>117</v>
      </c>
      <c r="H9" s="19"/>
      <c r="I9" s="33"/>
      <c r="J9" s="38">
        <v>0</v>
      </c>
      <c r="K9" s="33"/>
      <c r="L9" s="35" t="s">
        <v>202</v>
      </c>
      <c r="M9" s="33"/>
      <c r="N9" s="39"/>
      <c r="O9" s="23" t="s">
        <v>113</v>
      </c>
      <c r="P9" s="23"/>
      <c r="Q9" s="19"/>
      <c r="R9" s="35"/>
      <c r="S9" s="35" t="s">
        <v>20</v>
      </c>
      <c r="T9" s="28"/>
    </row>
    <row r="10" spans="1:20" s="20" customFormat="1" ht="72">
      <c r="A10" s="22">
        <f t="shared" si="0"/>
        <v>8</v>
      </c>
      <c r="B10" s="33" t="s">
        <v>108</v>
      </c>
      <c r="C10" s="33" t="s">
        <v>116</v>
      </c>
      <c r="D10" s="19">
        <v>6</v>
      </c>
      <c r="E10" s="33" t="s">
        <v>114</v>
      </c>
      <c r="F10" s="33"/>
      <c r="G10" s="19" t="s">
        <v>118</v>
      </c>
      <c r="H10" s="19"/>
      <c r="I10" s="33"/>
      <c r="J10" s="38">
        <v>0</v>
      </c>
      <c r="K10" s="33"/>
      <c r="L10" s="35" t="s">
        <v>202</v>
      </c>
      <c r="M10" s="33"/>
      <c r="N10" s="39"/>
      <c r="O10" s="23" t="s">
        <v>113</v>
      </c>
      <c r="P10" s="23"/>
      <c r="Q10" s="19"/>
      <c r="R10" s="35"/>
      <c r="S10" s="35" t="s">
        <v>20</v>
      </c>
      <c r="T10" s="28"/>
    </row>
    <row r="11" spans="1:20" s="20" customFormat="1" ht="72">
      <c r="A11" s="22">
        <f t="shared" si="0"/>
        <v>9</v>
      </c>
      <c r="B11" s="33" t="s">
        <v>108</v>
      </c>
      <c r="C11" s="33" t="s">
        <v>119</v>
      </c>
      <c r="D11" s="19">
        <v>7</v>
      </c>
      <c r="E11" s="33" t="s">
        <v>110</v>
      </c>
      <c r="F11" s="33"/>
      <c r="G11" s="19" t="s">
        <v>120</v>
      </c>
      <c r="H11" s="19"/>
      <c r="I11" s="33"/>
      <c r="J11" s="38">
        <v>0</v>
      </c>
      <c r="K11" s="33"/>
      <c r="L11" s="35" t="s">
        <v>202</v>
      </c>
      <c r="M11" s="33"/>
      <c r="N11" s="39"/>
      <c r="O11" s="23" t="s">
        <v>113</v>
      </c>
      <c r="P11" s="23"/>
      <c r="Q11" s="19"/>
      <c r="R11" s="35"/>
      <c r="S11" s="35" t="s">
        <v>20</v>
      </c>
      <c r="T11" s="28"/>
    </row>
    <row r="12" spans="1:20" s="20" customFormat="1" ht="72">
      <c r="A12" s="22">
        <f t="shared" si="0"/>
        <v>10</v>
      </c>
      <c r="B12" s="33" t="s">
        <v>108</v>
      </c>
      <c r="C12" s="33" t="s">
        <v>121</v>
      </c>
      <c r="D12" s="19">
        <v>8</v>
      </c>
      <c r="E12" s="33" t="s">
        <v>110</v>
      </c>
      <c r="F12" s="33"/>
      <c r="G12" s="19" t="s">
        <v>122</v>
      </c>
      <c r="H12" s="19"/>
      <c r="I12" s="33"/>
      <c r="J12" s="38">
        <v>0</v>
      </c>
      <c r="K12" s="33"/>
      <c r="L12" s="35" t="s">
        <v>202</v>
      </c>
      <c r="M12" s="33"/>
      <c r="N12" s="39"/>
      <c r="O12" s="23" t="s">
        <v>113</v>
      </c>
      <c r="P12" s="23"/>
      <c r="Q12" s="19"/>
      <c r="R12" s="35"/>
      <c r="S12" s="35" t="s">
        <v>20</v>
      </c>
      <c r="T12" s="28"/>
    </row>
    <row r="13" spans="1:20" s="20" customFormat="1" ht="72">
      <c r="A13" s="22">
        <f t="shared" si="0"/>
        <v>11</v>
      </c>
      <c r="B13" s="33" t="s">
        <v>108</v>
      </c>
      <c r="C13" s="33" t="s">
        <v>123</v>
      </c>
      <c r="D13" s="19">
        <v>9</v>
      </c>
      <c r="E13" s="33" t="s">
        <v>114</v>
      </c>
      <c r="F13" s="33"/>
      <c r="G13" s="19" t="s">
        <v>118</v>
      </c>
      <c r="H13" s="19"/>
      <c r="I13" s="33"/>
      <c r="J13" s="38">
        <v>0</v>
      </c>
      <c r="K13" s="33"/>
      <c r="L13" s="35" t="s">
        <v>202</v>
      </c>
      <c r="M13" s="33"/>
      <c r="N13" s="39"/>
      <c r="O13" s="23" t="s">
        <v>113</v>
      </c>
      <c r="P13" s="23"/>
      <c r="Q13" s="19"/>
      <c r="R13" s="35"/>
      <c r="S13" s="35" t="s">
        <v>20</v>
      </c>
      <c r="T13" s="28"/>
    </row>
    <row r="14" spans="1:20" s="20" customFormat="1" ht="72">
      <c r="A14" s="22">
        <f t="shared" si="0"/>
        <v>12</v>
      </c>
      <c r="B14" s="33" t="s">
        <v>108</v>
      </c>
      <c r="C14" s="33" t="s">
        <v>124</v>
      </c>
      <c r="D14" s="19">
        <v>10</v>
      </c>
      <c r="E14" s="33" t="s">
        <v>110</v>
      </c>
      <c r="F14" s="33"/>
      <c r="G14" s="19" t="s">
        <v>125</v>
      </c>
      <c r="H14" s="19"/>
      <c r="I14" s="33"/>
      <c r="J14" s="38">
        <v>0</v>
      </c>
      <c r="K14" s="33"/>
      <c r="L14" s="35" t="s">
        <v>202</v>
      </c>
      <c r="M14" s="33"/>
      <c r="N14" s="39"/>
      <c r="O14" s="23" t="s">
        <v>113</v>
      </c>
      <c r="P14" s="23"/>
      <c r="Q14" s="19"/>
      <c r="R14" s="35"/>
      <c r="S14" s="35" t="s">
        <v>20</v>
      </c>
      <c r="T14" s="28"/>
    </row>
    <row r="15" spans="1:20" s="20" customFormat="1" ht="72">
      <c r="A15" s="22">
        <f t="shared" si="0"/>
        <v>13</v>
      </c>
      <c r="B15" s="33" t="s">
        <v>108</v>
      </c>
      <c r="C15" s="33" t="s">
        <v>126</v>
      </c>
      <c r="D15" s="19">
        <v>11</v>
      </c>
      <c r="E15" s="33" t="s">
        <v>110</v>
      </c>
      <c r="F15" s="33"/>
      <c r="G15" s="19" t="s">
        <v>127</v>
      </c>
      <c r="H15" s="19"/>
      <c r="I15" s="33"/>
      <c r="J15" s="38">
        <v>0</v>
      </c>
      <c r="K15" s="33"/>
      <c r="L15" s="35" t="s">
        <v>202</v>
      </c>
      <c r="M15" s="33"/>
      <c r="N15" s="39"/>
      <c r="O15" s="23" t="s">
        <v>113</v>
      </c>
      <c r="P15" s="23"/>
      <c r="Q15" s="19"/>
      <c r="R15" s="35"/>
      <c r="S15" s="35" t="s">
        <v>20</v>
      </c>
      <c r="T15" s="28"/>
    </row>
    <row r="16" spans="1:20" s="20" customFormat="1" ht="72">
      <c r="A16" s="22">
        <f t="shared" si="0"/>
        <v>14</v>
      </c>
      <c r="B16" s="33" t="s">
        <v>108</v>
      </c>
      <c r="C16" s="33" t="s">
        <v>128</v>
      </c>
      <c r="D16" s="19">
        <v>12</v>
      </c>
      <c r="E16" s="33" t="s">
        <v>134</v>
      </c>
      <c r="F16" s="33"/>
      <c r="G16" s="19" t="s">
        <v>129</v>
      </c>
      <c r="H16" s="19"/>
      <c r="I16" s="33"/>
      <c r="J16" s="38">
        <v>0</v>
      </c>
      <c r="K16" s="33"/>
      <c r="L16" s="35" t="s">
        <v>202</v>
      </c>
      <c r="M16" s="33"/>
      <c r="N16" s="39"/>
      <c r="O16" s="23" t="s">
        <v>113</v>
      </c>
      <c r="P16" s="23"/>
      <c r="Q16" s="19"/>
      <c r="R16" s="35"/>
      <c r="S16" s="35" t="s">
        <v>20</v>
      </c>
      <c r="T16" s="28"/>
    </row>
    <row r="17" spans="1:20" s="20" customFormat="1" ht="72">
      <c r="A17" s="22">
        <f t="shared" si="0"/>
        <v>15</v>
      </c>
      <c r="B17" s="33" t="s">
        <v>108</v>
      </c>
      <c r="C17" s="33" t="s">
        <v>130</v>
      </c>
      <c r="D17" s="19">
        <v>13</v>
      </c>
      <c r="E17" s="33" t="s">
        <v>134</v>
      </c>
      <c r="F17" s="33"/>
      <c r="G17" s="19" t="s">
        <v>131</v>
      </c>
      <c r="H17" s="19"/>
      <c r="I17" s="33"/>
      <c r="J17" s="38">
        <v>0</v>
      </c>
      <c r="K17" s="33"/>
      <c r="L17" s="35" t="s">
        <v>202</v>
      </c>
      <c r="M17" s="33"/>
      <c r="N17" s="39"/>
      <c r="O17" s="23" t="s">
        <v>113</v>
      </c>
      <c r="P17" s="23"/>
      <c r="Q17" s="19"/>
      <c r="R17" s="35"/>
      <c r="S17" s="35" t="s">
        <v>20</v>
      </c>
      <c r="T17" s="28"/>
    </row>
    <row r="18" spans="1:20" s="20" customFormat="1" ht="72">
      <c r="A18" s="22">
        <f t="shared" si="0"/>
        <v>16</v>
      </c>
      <c r="B18" s="33" t="s">
        <v>108</v>
      </c>
      <c r="C18" s="33" t="s">
        <v>132</v>
      </c>
      <c r="D18" s="19">
        <v>14</v>
      </c>
      <c r="E18" s="33" t="s">
        <v>134</v>
      </c>
      <c r="F18" s="33"/>
      <c r="G18" s="19" t="s">
        <v>125</v>
      </c>
      <c r="H18" s="19"/>
      <c r="I18" s="33"/>
      <c r="J18" s="38">
        <v>0</v>
      </c>
      <c r="K18" s="33"/>
      <c r="L18" s="35" t="s">
        <v>202</v>
      </c>
      <c r="M18" s="33"/>
      <c r="N18" s="39"/>
      <c r="O18" s="23" t="s">
        <v>113</v>
      </c>
      <c r="P18" s="23"/>
      <c r="Q18" s="19"/>
      <c r="R18" s="35"/>
      <c r="S18" s="35" t="s">
        <v>20</v>
      </c>
      <c r="T18" s="28"/>
    </row>
    <row r="19" spans="1:20" s="20" customFormat="1" ht="72">
      <c r="A19" s="22">
        <f t="shared" si="0"/>
        <v>17</v>
      </c>
      <c r="B19" s="33" t="s">
        <v>108</v>
      </c>
      <c r="C19" s="33" t="s">
        <v>133</v>
      </c>
      <c r="D19" s="19">
        <v>15</v>
      </c>
      <c r="E19" s="33" t="s">
        <v>134</v>
      </c>
      <c r="F19" s="33"/>
      <c r="G19" s="19" t="s">
        <v>115</v>
      </c>
      <c r="H19" s="19"/>
      <c r="I19" s="33"/>
      <c r="J19" s="38">
        <v>0</v>
      </c>
      <c r="K19" s="33"/>
      <c r="L19" s="35" t="s">
        <v>202</v>
      </c>
      <c r="M19" s="33"/>
      <c r="N19" s="39"/>
      <c r="O19" s="23" t="s">
        <v>113</v>
      </c>
      <c r="P19" s="23"/>
      <c r="Q19" s="19"/>
      <c r="R19" s="35"/>
      <c r="S19" s="35" t="s">
        <v>20</v>
      </c>
      <c r="T19" s="28"/>
    </row>
    <row r="20" spans="1:20" s="20" customFormat="1" ht="72">
      <c r="A20" s="22">
        <f t="shared" si="0"/>
        <v>18</v>
      </c>
      <c r="B20" s="33" t="s">
        <v>108</v>
      </c>
      <c r="C20" s="33" t="s">
        <v>135</v>
      </c>
      <c r="D20" s="19">
        <v>16</v>
      </c>
      <c r="E20" s="33" t="s">
        <v>110</v>
      </c>
      <c r="F20" s="33"/>
      <c r="G20" s="19" t="s">
        <v>136</v>
      </c>
      <c r="H20" s="19"/>
      <c r="I20" s="33"/>
      <c r="J20" s="38">
        <v>0</v>
      </c>
      <c r="K20" s="33"/>
      <c r="L20" s="35" t="s">
        <v>202</v>
      </c>
      <c r="M20" s="33"/>
      <c r="N20" s="39"/>
      <c r="O20" s="23" t="s">
        <v>113</v>
      </c>
      <c r="P20" s="23"/>
      <c r="Q20" s="19"/>
      <c r="R20" s="35"/>
      <c r="S20" s="35" t="s">
        <v>20</v>
      </c>
      <c r="T20" s="28"/>
    </row>
    <row r="21" spans="1:20" s="20" customFormat="1" ht="72">
      <c r="A21" s="22">
        <f t="shared" si="0"/>
        <v>19</v>
      </c>
      <c r="B21" s="33" t="s">
        <v>108</v>
      </c>
      <c r="C21" s="33" t="s">
        <v>137</v>
      </c>
      <c r="D21" s="19">
        <v>17</v>
      </c>
      <c r="E21" s="33" t="s">
        <v>138</v>
      </c>
      <c r="F21" s="33"/>
      <c r="G21" s="19" t="s">
        <v>122</v>
      </c>
      <c r="H21" s="19"/>
      <c r="I21" s="33"/>
      <c r="J21" s="38">
        <v>0</v>
      </c>
      <c r="K21" s="33"/>
      <c r="L21" s="35" t="s">
        <v>202</v>
      </c>
      <c r="M21" s="33"/>
      <c r="N21" s="39"/>
      <c r="O21" s="23" t="s">
        <v>113</v>
      </c>
      <c r="P21" s="23"/>
      <c r="Q21" s="19"/>
      <c r="R21" s="35"/>
      <c r="S21" s="35" t="s">
        <v>20</v>
      </c>
      <c r="T21" s="28"/>
    </row>
    <row r="22" spans="1:20" s="20" customFormat="1" ht="72">
      <c r="A22" s="22">
        <f t="shared" si="0"/>
        <v>20</v>
      </c>
      <c r="B22" s="33" t="s">
        <v>108</v>
      </c>
      <c r="C22" s="33" t="s">
        <v>139</v>
      </c>
      <c r="D22" s="19">
        <v>18</v>
      </c>
      <c r="E22" s="33" t="s">
        <v>134</v>
      </c>
      <c r="F22" s="33"/>
      <c r="G22" s="19" t="s">
        <v>122</v>
      </c>
      <c r="H22" s="19"/>
      <c r="I22" s="33"/>
      <c r="J22" s="38">
        <v>0</v>
      </c>
      <c r="K22" s="33"/>
      <c r="L22" s="35" t="s">
        <v>202</v>
      </c>
      <c r="M22" s="33"/>
      <c r="N22" s="39"/>
      <c r="O22" s="23" t="s">
        <v>113</v>
      </c>
      <c r="P22" s="23"/>
      <c r="Q22" s="19"/>
      <c r="R22" s="35"/>
      <c r="S22" s="35" t="s">
        <v>20</v>
      </c>
      <c r="T22" s="28"/>
    </row>
    <row r="23" spans="1:20" s="20" customFormat="1" ht="72">
      <c r="A23" s="22">
        <f t="shared" si="0"/>
        <v>21</v>
      </c>
      <c r="B23" s="33" t="s">
        <v>108</v>
      </c>
      <c r="C23" s="33" t="s">
        <v>140</v>
      </c>
      <c r="D23" s="19">
        <v>19</v>
      </c>
      <c r="E23" s="33" t="s">
        <v>138</v>
      </c>
      <c r="F23" s="33"/>
      <c r="G23" s="19" t="s">
        <v>141</v>
      </c>
      <c r="H23" s="19"/>
      <c r="I23" s="33"/>
      <c r="J23" s="38">
        <v>0</v>
      </c>
      <c r="K23" s="33"/>
      <c r="L23" s="35" t="s">
        <v>202</v>
      </c>
      <c r="M23" s="33"/>
      <c r="N23" s="39"/>
      <c r="O23" s="23" t="s">
        <v>113</v>
      </c>
      <c r="P23" s="23"/>
      <c r="Q23" s="19"/>
      <c r="R23" s="35"/>
      <c r="S23" s="35" t="s">
        <v>20</v>
      </c>
      <c r="T23" s="28"/>
    </row>
    <row r="24" spans="1:20" s="20" customFormat="1" ht="72">
      <c r="A24" s="22">
        <f t="shared" si="0"/>
        <v>22</v>
      </c>
      <c r="B24" s="33" t="s">
        <v>108</v>
      </c>
      <c r="C24" s="33" t="s">
        <v>142</v>
      </c>
      <c r="D24" s="19">
        <v>20</v>
      </c>
      <c r="E24" s="33" t="s">
        <v>110</v>
      </c>
      <c r="F24" s="33"/>
      <c r="G24" s="19" t="s">
        <v>115</v>
      </c>
      <c r="H24" s="19"/>
      <c r="I24" s="33"/>
      <c r="J24" s="38">
        <v>0</v>
      </c>
      <c r="K24" s="33"/>
      <c r="L24" s="35" t="s">
        <v>202</v>
      </c>
      <c r="M24" s="33"/>
      <c r="N24" s="39"/>
      <c r="O24" s="23" t="s">
        <v>113</v>
      </c>
      <c r="P24" s="23"/>
      <c r="Q24" s="19"/>
      <c r="R24" s="35"/>
      <c r="S24" s="35" t="s">
        <v>20</v>
      </c>
      <c r="T24" s="28"/>
    </row>
    <row r="25" spans="1:20" s="20" customFormat="1" ht="72">
      <c r="A25" s="22">
        <f t="shared" si="0"/>
        <v>23</v>
      </c>
      <c r="B25" s="33" t="s">
        <v>102</v>
      </c>
      <c r="C25" s="33" t="s">
        <v>238</v>
      </c>
      <c r="D25" s="19">
        <v>21</v>
      </c>
      <c r="E25" s="33" t="s">
        <v>36</v>
      </c>
      <c r="F25" s="33">
        <v>1957</v>
      </c>
      <c r="G25" s="19">
        <v>97</v>
      </c>
      <c r="H25" s="19"/>
      <c r="I25" s="33" t="s">
        <v>239</v>
      </c>
      <c r="J25" s="38">
        <v>152890.22</v>
      </c>
      <c r="K25" s="33"/>
      <c r="L25" s="35" t="s">
        <v>202</v>
      </c>
      <c r="M25" s="33"/>
      <c r="N25" s="39"/>
      <c r="O25" s="23" t="s">
        <v>240</v>
      </c>
      <c r="P25" s="23"/>
      <c r="Q25" s="19" t="s">
        <v>241</v>
      </c>
      <c r="R25" s="35"/>
      <c r="S25" s="35" t="s">
        <v>37</v>
      </c>
      <c r="T25" s="28"/>
    </row>
    <row r="26" s="20" customFormat="1" ht="15"/>
  </sheetData>
  <sheetProtection/>
  <mergeCells count="14">
    <mergeCell ref="A1:A2"/>
    <mergeCell ref="I1:I2"/>
    <mergeCell ref="E1:H1"/>
    <mergeCell ref="N1:N2"/>
    <mergeCell ref="O1:P1"/>
    <mergeCell ref="T1:T2"/>
    <mergeCell ref="B1:B2"/>
    <mergeCell ref="C1:C2"/>
    <mergeCell ref="D1:D2"/>
    <mergeCell ref="K1:K2"/>
    <mergeCell ref="L1:L2"/>
    <mergeCell ref="M1:M2"/>
    <mergeCell ref="Q1:R1"/>
    <mergeCell ref="S1:S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0">
      <selection activeCell="I3" sqref="I3:I4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9.28125" style="0" customWidth="1"/>
    <col min="4" max="4" width="11.7109375" style="0" customWidth="1"/>
    <col min="5" max="5" width="29.7109375" style="0" customWidth="1"/>
    <col min="6" max="6" width="9.140625" style="0" customWidth="1"/>
    <col min="7" max="7" width="11.57421875" style="0" customWidth="1"/>
    <col min="8" max="8" width="18.57421875" style="0" customWidth="1"/>
    <col min="9" max="9" width="16.00390625" style="0" customWidth="1"/>
  </cols>
  <sheetData>
    <row r="1" spans="1:9" ht="15">
      <c r="A1" s="72" t="s">
        <v>0</v>
      </c>
      <c r="B1" s="72" t="s">
        <v>1</v>
      </c>
      <c r="C1" s="72" t="s">
        <v>2</v>
      </c>
      <c r="D1" s="72" t="s">
        <v>9</v>
      </c>
      <c r="E1" s="64" t="s">
        <v>3</v>
      </c>
      <c r="F1" s="66"/>
      <c r="G1" s="66"/>
      <c r="H1" s="65"/>
      <c r="I1" s="72" t="s">
        <v>5</v>
      </c>
    </row>
    <row r="2" spans="1:9" ht="45">
      <c r="A2" s="74"/>
      <c r="B2" s="73"/>
      <c r="C2" s="74"/>
      <c r="D2" s="74"/>
      <c r="E2" s="1" t="s">
        <v>6</v>
      </c>
      <c r="F2" s="1" t="s">
        <v>10</v>
      </c>
      <c r="G2" s="1" t="s">
        <v>11</v>
      </c>
      <c r="H2" s="1" t="s">
        <v>12</v>
      </c>
      <c r="I2" s="73"/>
    </row>
    <row r="3" spans="1:9" s="20" customFormat="1" ht="93" customHeight="1">
      <c r="A3" s="22">
        <f>ROW()-ROW($A$2)</f>
        <v>1</v>
      </c>
      <c r="B3" s="40" t="s">
        <v>143</v>
      </c>
      <c r="C3" s="40">
        <v>1</v>
      </c>
      <c r="D3" s="40"/>
      <c r="E3" s="41" t="s">
        <v>144</v>
      </c>
      <c r="F3" s="40">
        <v>1993</v>
      </c>
      <c r="G3" s="42">
        <v>95678</v>
      </c>
      <c r="H3" s="23" t="s">
        <v>40</v>
      </c>
      <c r="I3" s="40"/>
    </row>
    <row r="4" spans="1:9" s="20" customFormat="1" ht="84.75" customHeight="1">
      <c r="A4" s="22">
        <f>ROW()-ROW($A$2)</f>
        <v>2</v>
      </c>
      <c r="B4" s="40" t="s">
        <v>242</v>
      </c>
      <c r="C4" s="40">
        <v>2</v>
      </c>
      <c r="D4" s="40" t="s">
        <v>145</v>
      </c>
      <c r="E4" s="41" t="s">
        <v>146</v>
      </c>
      <c r="F4" s="40">
        <v>1984</v>
      </c>
      <c r="G4" s="42">
        <v>136409.9</v>
      </c>
      <c r="H4" s="40" t="s">
        <v>147</v>
      </c>
      <c r="I4" s="40"/>
    </row>
    <row r="5" spans="1:9" s="20" customFormat="1" ht="123" customHeight="1">
      <c r="A5" s="22">
        <f>ROW()-ROW($A$2)</f>
        <v>3</v>
      </c>
      <c r="B5" s="40" t="s">
        <v>206</v>
      </c>
      <c r="C5" s="40">
        <v>4</v>
      </c>
      <c r="D5" s="40" t="s">
        <v>207</v>
      </c>
      <c r="E5" s="41" t="s">
        <v>212</v>
      </c>
      <c r="F5" s="40">
        <v>2010</v>
      </c>
      <c r="G5" s="42">
        <v>320000</v>
      </c>
      <c r="H5" s="40" t="s">
        <v>201</v>
      </c>
      <c r="I5" s="40" t="s">
        <v>208</v>
      </c>
    </row>
    <row r="6" spans="1:9" s="20" customFormat="1" ht="120">
      <c r="A6" s="22">
        <f>ROW()-ROW($A$2)</f>
        <v>4</v>
      </c>
      <c r="B6" s="40" t="s">
        <v>210</v>
      </c>
      <c r="C6" s="40">
        <v>5</v>
      </c>
      <c r="D6" s="40" t="s">
        <v>209</v>
      </c>
      <c r="E6" s="41" t="s">
        <v>211</v>
      </c>
      <c r="F6" s="40">
        <v>2009</v>
      </c>
      <c r="G6" s="42">
        <v>117410</v>
      </c>
      <c r="H6" s="40" t="s">
        <v>243</v>
      </c>
      <c r="I6" s="40" t="s">
        <v>208</v>
      </c>
    </row>
    <row r="7" spans="1:9" s="20" customFormat="1" ht="120">
      <c r="A7" s="22">
        <f>ROW()-ROW($A$2)</f>
        <v>5</v>
      </c>
      <c r="B7" s="40" t="s">
        <v>301</v>
      </c>
      <c r="C7" s="40">
        <v>6</v>
      </c>
      <c r="D7" s="40" t="s">
        <v>302</v>
      </c>
      <c r="E7" s="41" t="s">
        <v>303</v>
      </c>
      <c r="F7" s="40">
        <v>1985</v>
      </c>
      <c r="G7" s="42">
        <v>40907</v>
      </c>
      <c r="H7" s="40" t="s">
        <v>304</v>
      </c>
      <c r="I7" s="40" t="s">
        <v>208</v>
      </c>
    </row>
  </sheetData>
  <sheetProtection/>
  <mergeCells count="6">
    <mergeCell ref="E1:H1"/>
    <mergeCell ref="I1:I2"/>
    <mergeCell ref="A1:A2"/>
    <mergeCell ref="B1:B2"/>
    <mergeCell ref="C1:C2"/>
    <mergeCell ref="D1:D2"/>
  </mergeCells>
  <printOptions/>
  <pageMargins left="0.7086614173228347" right="0.7086614173228347" top="0.42" bottom="0.41" header="0.31496062992125984" footer="0.3149606299212598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90" zoomScaleSheetLayoutView="90" zoomScalePageLayoutView="0" workbookViewId="0" topLeftCell="A1">
      <selection activeCell="R6" sqref="R6"/>
    </sheetView>
  </sheetViews>
  <sheetFormatPr defaultColWidth="9.140625" defaultRowHeight="15"/>
  <cols>
    <col min="1" max="1" width="6.140625" style="2" customWidth="1"/>
    <col min="3" max="3" width="16.57421875" style="0" customWidth="1"/>
    <col min="4" max="4" width="17.421875" style="0" customWidth="1"/>
    <col min="5" max="5" width="10.140625" style="0" bestFit="1" customWidth="1"/>
    <col min="6" max="6" width="10.57421875" style="0" customWidth="1"/>
    <col min="7" max="7" width="13.00390625" style="0" customWidth="1"/>
    <col min="8" max="9" width="14.8515625" style="0" customWidth="1"/>
    <col min="10" max="10" width="14.57421875" style="0" customWidth="1"/>
    <col min="11" max="12" width="18.57421875" style="0" customWidth="1"/>
    <col min="13" max="13" width="19.57421875" style="0" customWidth="1"/>
    <col min="14" max="14" width="15.140625" style="0" customWidth="1"/>
  </cols>
  <sheetData>
    <row r="1" spans="1:21" s="20" customFormat="1" ht="55.5" customHeight="1">
      <c r="A1" s="83" t="s">
        <v>0</v>
      </c>
      <c r="B1" s="85" t="s">
        <v>13</v>
      </c>
      <c r="C1" s="87" t="s">
        <v>14</v>
      </c>
      <c r="D1" s="85" t="s">
        <v>15</v>
      </c>
      <c r="E1" s="75" t="s">
        <v>256</v>
      </c>
      <c r="F1" s="75"/>
      <c r="G1" s="89" t="s">
        <v>257</v>
      </c>
      <c r="H1" s="89"/>
      <c r="I1" s="89"/>
      <c r="J1" s="89"/>
      <c r="K1" s="76" t="s">
        <v>28</v>
      </c>
      <c r="L1" s="77"/>
      <c r="M1" s="78" t="s">
        <v>258</v>
      </c>
      <c r="N1" s="80" t="s">
        <v>252</v>
      </c>
      <c r="O1" s="78" t="s">
        <v>253</v>
      </c>
      <c r="P1" s="78" t="s">
        <v>4</v>
      </c>
      <c r="Q1" s="75" t="s">
        <v>259</v>
      </c>
      <c r="R1" s="75"/>
      <c r="S1" s="75"/>
      <c r="T1" s="75" t="s">
        <v>260</v>
      </c>
      <c r="U1" s="75"/>
    </row>
    <row r="2" spans="1:21" s="20" customFormat="1" ht="103.5" customHeight="1">
      <c r="A2" s="84"/>
      <c r="B2" s="86"/>
      <c r="C2" s="88"/>
      <c r="D2" s="88"/>
      <c r="E2" s="43" t="s">
        <v>16</v>
      </c>
      <c r="F2" s="43" t="s">
        <v>17</v>
      </c>
      <c r="G2" s="44" t="s">
        <v>18</v>
      </c>
      <c r="H2" s="45" t="s">
        <v>261</v>
      </c>
      <c r="I2" s="45" t="s">
        <v>31</v>
      </c>
      <c r="J2" s="45" t="s">
        <v>19</v>
      </c>
      <c r="K2" s="46" t="s">
        <v>32</v>
      </c>
      <c r="L2" s="46" t="s">
        <v>33</v>
      </c>
      <c r="M2" s="79"/>
      <c r="N2" s="81"/>
      <c r="O2" s="79"/>
      <c r="P2" s="82"/>
      <c r="Q2" s="46" t="s">
        <v>262</v>
      </c>
      <c r="R2" s="46" t="s">
        <v>263</v>
      </c>
      <c r="S2" s="46" t="s">
        <v>264</v>
      </c>
      <c r="T2" s="46" t="s">
        <v>265</v>
      </c>
      <c r="U2" s="46" t="s">
        <v>266</v>
      </c>
    </row>
    <row r="3" spans="1:21" s="20" customFormat="1" ht="63" customHeight="1">
      <c r="A3" s="22">
        <f>ROW()-ROW($A$2)</f>
        <v>1</v>
      </c>
      <c r="B3" s="47">
        <v>1</v>
      </c>
      <c r="C3" s="48"/>
      <c r="D3" s="41" t="s">
        <v>230</v>
      </c>
      <c r="E3" s="48">
        <v>2007</v>
      </c>
      <c r="F3" s="48">
        <v>1</v>
      </c>
      <c r="G3" s="49">
        <v>22500</v>
      </c>
      <c r="H3" s="49">
        <f>F3*G3</f>
        <v>22500</v>
      </c>
      <c r="I3" s="49">
        <f>H3</f>
        <v>22500</v>
      </c>
      <c r="J3" s="49">
        <v>0</v>
      </c>
      <c r="K3" s="23" t="s">
        <v>40</v>
      </c>
      <c r="L3" s="23"/>
      <c r="M3" s="41" t="s">
        <v>205</v>
      </c>
      <c r="N3" s="41" t="s">
        <v>245</v>
      </c>
      <c r="O3" s="28"/>
      <c r="P3" s="28"/>
      <c r="Q3" s="28"/>
      <c r="R3" s="28"/>
      <c r="S3" s="28"/>
      <c r="T3" s="28"/>
      <c r="U3" s="28"/>
    </row>
    <row r="4" spans="1:21" s="20" customFormat="1" ht="63" customHeight="1">
      <c r="A4" s="22">
        <f>ROW()-ROW($A$2)</f>
        <v>2</v>
      </c>
      <c r="B4" s="47">
        <v>2</v>
      </c>
      <c r="C4" s="48"/>
      <c r="D4" s="41" t="s">
        <v>216</v>
      </c>
      <c r="E4" s="48">
        <v>2007</v>
      </c>
      <c r="F4" s="48">
        <v>1</v>
      </c>
      <c r="G4" s="49">
        <v>39964</v>
      </c>
      <c r="H4" s="49">
        <f>F4*G4</f>
        <v>39964</v>
      </c>
      <c r="I4" s="49">
        <f aca="true" t="shared" si="0" ref="I4:I26">H4</f>
        <v>39964</v>
      </c>
      <c r="J4" s="49">
        <v>0</v>
      </c>
      <c r="K4" s="23" t="s">
        <v>40</v>
      </c>
      <c r="L4" s="23"/>
      <c r="M4" s="41" t="s">
        <v>205</v>
      </c>
      <c r="N4" s="41" t="s">
        <v>245</v>
      </c>
      <c r="O4" s="28"/>
      <c r="P4" s="28"/>
      <c r="Q4" s="28"/>
      <c r="R4" s="28"/>
      <c r="S4" s="28"/>
      <c r="T4" s="28"/>
      <c r="U4" s="28"/>
    </row>
    <row r="5" spans="1:21" s="20" customFormat="1" ht="75">
      <c r="A5" s="22">
        <f aca="true" t="shared" si="1" ref="A5:A26">ROW()-ROW($A$2)</f>
        <v>3</v>
      </c>
      <c r="B5" s="47">
        <v>3</v>
      </c>
      <c r="C5" s="48"/>
      <c r="D5" s="41" t="s">
        <v>216</v>
      </c>
      <c r="E5" s="48">
        <v>2007</v>
      </c>
      <c r="F5" s="48">
        <v>1</v>
      </c>
      <c r="G5" s="49">
        <v>27620</v>
      </c>
      <c r="H5" s="49">
        <f aca="true" t="shared" si="2" ref="H5:H26">F5*G5</f>
        <v>27620</v>
      </c>
      <c r="I5" s="49">
        <f t="shared" si="0"/>
        <v>27620</v>
      </c>
      <c r="J5" s="49">
        <v>0</v>
      </c>
      <c r="K5" s="23" t="s">
        <v>40</v>
      </c>
      <c r="L5" s="23"/>
      <c r="M5" s="41" t="s">
        <v>205</v>
      </c>
      <c r="N5" s="41" t="s">
        <v>245</v>
      </c>
      <c r="O5" s="28"/>
      <c r="P5" s="28"/>
      <c r="Q5" s="28"/>
      <c r="R5" s="28"/>
      <c r="S5" s="28"/>
      <c r="T5" s="28"/>
      <c r="U5" s="28"/>
    </row>
    <row r="6" spans="1:21" s="20" customFormat="1" ht="75">
      <c r="A6" s="22">
        <f t="shared" si="1"/>
        <v>4</v>
      </c>
      <c r="B6" s="47">
        <v>4</v>
      </c>
      <c r="C6" s="48"/>
      <c r="D6" s="41" t="s">
        <v>216</v>
      </c>
      <c r="E6" s="48">
        <v>2007</v>
      </c>
      <c r="F6" s="48">
        <v>1</v>
      </c>
      <c r="G6" s="49">
        <v>23765</v>
      </c>
      <c r="H6" s="49">
        <f t="shared" si="2"/>
        <v>23765</v>
      </c>
      <c r="I6" s="49">
        <f t="shared" si="0"/>
        <v>23765</v>
      </c>
      <c r="J6" s="49">
        <v>0</v>
      </c>
      <c r="K6" s="23" t="s">
        <v>40</v>
      </c>
      <c r="L6" s="23"/>
      <c r="M6" s="41" t="s">
        <v>205</v>
      </c>
      <c r="N6" s="41" t="s">
        <v>245</v>
      </c>
      <c r="O6" s="28"/>
      <c r="P6" s="28"/>
      <c r="Q6" s="28"/>
      <c r="R6" s="28"/>
      <c r="S6" s="28"/>
      <c r="T6" s="28"/>
      <c r="U6" s="28"/>
    </row>
    <row r="7" spans="1:21" s="20" customFormat="1" ht="75">
      <c r="A7" s="22">
        <f t="shared" si="1"/>
        <v>5</v>
      </c>
      <c r="B7" s="47">
        <v>5</v>
      </c>
      <c r="C7" s="48"/>
      <c r="D7" s="41" t="s">
        <v>217</v>
      </c>
      <c r="E7" s="48">
        <v>2007</v>
      </c>
      <c r="F7" s="48">
        <v>1</v>
      </c>
      <c r="G7" s="49">
        <v>7896</v>
      </c>
      <c r="H7" s="49">
        <f t="shared" si="2"/>
        <v>7896</v>
      </c>
      <c r="I7" s="49">
        <f t="shared" si="0"/>
        <v>7896</v>
      </c>
      <c r="J7" s="49">
        <v>0</v>
      </c>
      <c r="K7" s="23" t="s">
        <v>40</v>
      </c>
      <c r="L7" s="23"/>
      <c r="M7" s="41" t="s">
        <v>205</v>
      </c>
      <c r="N7" s="41" t="s">
        <v>245</v>
      </c>
      <c r="O7" s="28"/>
      <c r="P7" s="28"/>
      <c r="Q7" s="28"/>
      <c r="R7" s="28"/>
      <c r="S7" s="28"/>
      <c r="T7" s="28"/>
      <c r="U7" s="28"/>
    </row>
    <row r="8" spans="1:21" s="20" customFormat="1" ht="75">
      <c r="A8" s="22">
        <f t="shared" si="1"/>
        <v>6</v>
      </c>
      <c r="B8" s="47">
        <v>6</v>
      </c>
      <c r="C8" s="48"/>
      <c r="D8" s="41" t="s">
        <v>218</v>
      </c>
      <c r="E8" s="48">
        <v>2007</v>
      </c>
      <c r="F8" s="48">
        <v>1</v>
      </c>
      <c r="G8" s="49">
        <v>4281</v>
      </c>
      <c r="H8" s="49">
        <f t="shared" si="2"/>
        <v>4281</v>
      </c>
      <c r="I8" s="49">
        <f t="shared" si="0"/>
        <v>4281</v>
      </c>
      <c r="J8" s="49">
        <v>0</v>
      </c>
      <c r="K8" s="23" t="s">
        <v>40</v>
      </c>
      <c r="L8" s="23"/>
      <c r="M8" s="41" t="s">
        <v>205</v>
      </c>
      <c r="N8" s="41" t="s">
        <v>245</v>
      </c>
      <c r="O8" s="28"/>
      <c r="P8" s="28"/>
      <c r="Q8" s="28"/>
      <c r="R8" s="28"/>
      <c r="S8" s="28"/>
      <c r="T8" s="28"/>
      <c r="U8" s="28"/>
    </row>
    <row r="9" spans="1:21" s="20" customFormat="1" ht="75">
      <c r="A9" s="22">
        <f t="shared" si="1"/>
        <v>7</v>
      </c>
      <c r="B9" s="47">
        <v>7</v>
      </c>
      <c r="C9" s="48"/>
      <c r="D9" s="41" t="s">
        <v>218</v>
      </c>
      <c r="E9" s="48">
        <v>2007</v>
      </c>
      <c r="F9" s="48">
        <v>1</v>
      </c>
      <c r="G9" s="49">
        <v>4280</v>
      </c>
      <c r="H9" s="49">
        <f t="shared" si="2"/>
        <v>4280</v>
      </c>
      <c r="I9" s="49">
        <f t="shared" si="0"/>
        <v>4280</v>
      </c>
      <c r="J9" s="49">
        <v>0</v>
      </c>
      <c r="K9" s="23" t="s">
        <v>40</v>
      </c>
      <c r="L9" s="23"/>
      <c r="M9" s="41" t="s">
        <v>205</v>
      </c>
      <c r="N9" s="41" t="s">
        <v>245</v>
      </c>
      <c r="O9" s="28"/>
      <c r="P9" s="28"/>
      <c r="Q9" s="28"/>
      <c r="R9" s="28"/>
      <c r="S9" s="28"/>
      <c r="T9" s="28"/>
      <c r="U9" s="28"/>
    </row>
    <row r="10" spans="1:21" s="20" customFormat="1" ht="75">
      <c r="A10" s="22">
        <f t="shared" si="1"/>
        <v>8</v>
      </c>
      <c r="B10" s="47">
        <v>8</v>
      </c>
      <c r="C10" s="48"/>
      <c r="D10" s="41" t="s">
        <v>219</v>
      </c>
      <c r="E10" s="48">
        <v>2007</v>
      </c>
      <c r="F10" s="48">
        <v>1</v>
      </c>
      <c r="G10" s="49">
        <v>4624</v>
      </c>
      <c r="H10" s="49">
        <f t="shared" si="2"/>
        <v>4624</v>
      </c>
      <c r="I10" s="49">
        <f t="shared" si="0"/>
        <v>4624</v>
      </c>
      <c r="J10" s="49">
        <v>0</v>
      </c>
      <c r="K10" s="23" t="s">
        <v>40</v>
      </c>
      <c r="L10" s="23"/>
      <c r="M10" s="41" t="s">
        <v>205</v>
      </c>
      <c r="N10" s="41" t="s">
        <v>245</v>
      </c>
      <c r="O10" s="28"/>
      <c r="P10" s="28"/>
      <c r="Q10" s="28"/>
      <c r="R10" s="28"/>
      <c r="S10" s="28"/>
      <c r="T10" s="28"/>
      <c r="U10" s="28"/>
    </row>
    <row r="11" spans="1:21" s="20" customFormat="1" ht="75">
      <c r="A11" s="22">
        <f t="shared" si="1"/>
        <v>9</v>
      </c>
      <c r="B11" s="47">
        <v>9</v>
      </c>
      <c r="C11" s="48"/>
      <c r="D11" s="41" t="s">
        <v>220</v>
      </c>
      <c r="E11" s="48">
        <v>2007</v>
      </c>
      <c r="F11" s="48">
        <v>1</v>
      </c>
      <c r="G11" s="49">
        <v>3930</v>
      </c>
      <c r="H11" s="49">
        <f t="shared" si="2"/>
        <v>3930</v>
      </c>
      <c r="I11" s="49">
        <f t="shared" si="0"/>
        <v>3930</v>
      </c>
      <c r="J11" s="49">
        <v>0</v>
      </c>
      <c r="K11" s="23" t="s">
        <v>40</v>
      </c>
      <c r="L11" s="23"/>
      <c r="M11" s="41" t="s">
        <v>205</v>
      </c>
      <c r="N11" s="41" t="s">
        <v>245</v>
      </c>
      <c r="O11" s="28"/>
      <c r="P11" s="28"/>
      <c r="Q11" s="28"/>
      <c r="R11" s="28"/>
      <c r="S11" s="28"/>
      <c r="T11" s="28"/>
      <c r="U11" s="28"/>
    </row>
    <row r="12" spans="1:21" s="20" customFormat="1" ht="75">
      <c r="A12" s="22">
        <f t="shared" si="1"/>
        <v>10</v>
      </c>
      <c r="B12" s="47">
        <v>10</v>
      </c>
      <c r="C12" s="48"/>
      <c r="D12" s="41" t="s">
        <v>221</v>
      </c>
      <c r="E12" s="48">
        <v>2010</v>
      </c>
      <c r="F12" s="48">
        <v>1</v>
      </c>
      <c r="G12" s="49">
        <v>38318.21</v>
      </c>
      <c r="H12" s="49">
        <f t="shared" si="2"/>
        <v>38318.21</v>
      </c>
      <c r="I12" s="49">
        <f t="shared" si="0"/>
        <v>38318.21</v>
      </c>
      <c r="J12" s="49">
        <v>0</v>
      </c>
      <c r="K12" s="23" t="s">
        <v>222</v>
      </c>
      <c r="L12" s="23"/>
      <c r="M12" s="41" t="s">
        <v>223</v>
      </c>
      <c r="N12" s="41" t="s">
        <v>267</v>
      </c>
      <c r="O12" s="28"/>
      <c r="P12" s="28"/>
      <c r="Q12" s="28"/>
      <c r="R12" s="28"/>
      <c r="S12" s="28"/>
      <c r="T12" s="28"/>
      <c r="U12" s="28"/>
    </row>
    <row r="13" spans="1:21" s="20" customFormat="1" ht="75">
      <c r="A13" s="22">
        <f t="shared" si="1"/>
        <v>11</v>
      </c>
      <c r="B13" s="47">
        <v>11</v>
      </c>
      <c r="C13" s="48"/>
      <c r="D13" s="41" t="s">
        <v>224</v>
      </c>
      <c r="E13" s="48">
        <v>2010</v>
      </c>
      <c r="F13" s="48">
        <v>1</v>
      </c>
      <c r="G13" s="49">
        <v>5676.3</v>
      </c>
      <c r="H13" s="49">
        <f t="shared" si="2"/>
        <v>5676.3</v>
      </c>
      <c r="I13" s="49">
        <f t="shared" si="0"/>
        <v>5676.3</v>
      </c>
      <c r="J13" s="49">
        <v>0</v>
      </c>
      <c r="K13" s="23" t="s">
        <v>222</v>
      </c>
      <c r="L13" s="23"/>
      <c r="M13" s="41" t="s">
        <v>223</v>
      </c>
      <c r="N13" s="41" t="s">
        <v>267</v>
      </c>
      <c r="O13" s="28"/>
      <c r="P13" s="28"/>
      <c r="Q13" s="28"/>
      <c r="R13" s="28"/>
      <c r="S13" s="28"/>
      <c r="T13" s="28"/>
      <c r="U13" s="28"/>
    </row>
    <row r="14" spans="1:21" s="20" customFormat="1" ht="75">
      <c r="A14" s="22">
        <f t="shared" si="1"/>
        <v>12</v>
      </c>
      <c r="B14" s="47">
        <v>12</v>
      </c>
      <c r="C14" s="48"/>
      <c r="D14" s="41" t="s">
        <v>225</v>
      </c>
      <c r="E14" s="48">
        <v>2010</v>
      </c>
      <c r="F14" s="48">
        <v>1</v>
      </c>
      <c r="G14" s="49">
        <v>9405</v>
      </c>
      <c r="H14" s="49">
        <f t="shared" si="2"/>
        <v>9405</v>
      </c>
      <c r="I14" s="49">
        <f t="shared" si="0"/>
        <v>9405</v>
      </c>
      <c r="J14" s="49">
        <v>0</v>
      </c>
      <c r="K14" s="23" t="s">
        <v>222</v>
      </c>
      <c r="L14" s="23"/>
      <c r="M14" s="41" t="s">
        <v>223</v>
      </c>
      <c r="N14" s="41" t="s">
        <v>267</v>
      </c>
      <c r="O14" s="28"/>
      <c r="P14" s="28"/>
      <c r="Q14" s="28"/>
      <c r="R14" s="28"/>
      <c r="S14" s="28"/>
      <c r="T14" s="28"/>
      <c r="U14" s="28"/>
    </row>
    <row r="15" spans="1:21" s="20" customFormat="1" ht="75">
      <c r="A15" s="22">
        <f t="shared" si="1"/>
        <v>13</v>
      </c>
      <c r="B15" s="47">
        <v>13</v>
      </c>
      <c r="C15" s="48"/>
      <c r="D15" s="41" t="s">
        <v>226</v>
      </c>
      <c r="E15" s="48">
        <v>2010</v>
      </c>
      <c r="F15" s="48">
        <v>1</v>
      </c>
      <c r="G15" s="49">
        <v>7583.56</v>
      </c>
      <c r="H15" s="49">
        <f t="shared" si="2"/>
        <v>7583.56</v>
      </c>
      <c r="I15" s="49">
        <f t="shared" si="0"/>
        <v>7583.56</v>
      </c>
      <c r="J15" s="49">
        <v>0</v>
      </c>
      <c r="K15" s="23" t="s">
        <v>222</v>
      </c>
      <c r="L15" s="23"/>
      <c r="M15" s="41" t="s">
        <v>223</v>
      </c>
      <c r="N15" s="41" t="s">
        <v>267</v>
      </c>
      <c r="O15" s="28"/>
      <c r="P15" s="28"/>
      <c r="Q15" s="28"/>
      <c r="R15" s="28"/>
      <c r="S15" s="28"/>
      <c r="T15" s="28"/>
      <c r="U15" s="28"/>
    </row>
    <row r="16" spans="1:21" s="20" customFormat="1" ht="75">
      <c r="A16" s="22">
        <f t="shared" si="1"/>
        <v>14</v>
      </c>
      <c r="B16" s="47">
        <v>14</v>
      </c>
      <c r="C16" s="48"/>
      <c r="D16" s="41" t="s">
        <v>227</v>
      </c>
      <c r="E16" s="48">
        <v>2012</v>
      </c>
      <c r="F16" s="48">
        <v>1</v>
      </c>
      <c r="G16" s="49">
        <v>42000</v>
      </c>
      <c r="H16" s="49">
        <f t="shared" si="2"/>
        <v>42000</v>
      </c>
      <c r="I16" s="49">
        <f t="shared" si="0"/>
        <v>42000</v>
      </c>
      <c r="J16" s="49">
        <v>0</v>
      </c>
      <c r="K16" s="23" t="s">
        <v>244</v>
      </c>
      <c r="L16" s="23"/>
      <c r="M16" s="41" t="s">
        <v>223</v>
      </c>
      <c r="N16" s="41" t="s">
        <v>267</v>
      </c>
      <c r="O16" s="28"/>
      <c r="P16" s="28"/>
      <c r="Q16" s="28"/>
      <c r="R16" s="28"/>
      <c r="S16" s="28"/>
      <c r="T16" s="28"/>
      <c r="U16" s="28"/>
    </row>
    <row r="17" spans="1:21" s="20" customFormat="1" ht="75">
      <c r="A17" s="22">
        <f t="shared" si="1"/>
        <v>15</v>
      </c>
      <c r="B17" s="47">
        <v>15</v>
      </c>
      <c r="C17" s="48"/>
      <c r="D17" s="41" t="s">
        <v>228</v>
      </c>
      <c r="E17" s="48">
        <v>2011</v>
      </c>
      <c r="F17" s="48">
        <v>1</v>
      </c>
      <c r="G17" s="49">
        <v>22000</v>
      </c>
      <c r="H17" s="49">
        <f t="shared" si="2"/>
        <v>22000</v>
      </c>
      <c r="I17" s="49">
        <f t="shared" si="0"/>
        <v>22000</v>
      </c>
      <c r="J17" s="49">
        <v>0</v>
      </c>
      <c r="K17" s="23" t="s">
        <v>244</v>
      </c>
      <c r="L17" s="23"/>
      <c r="M17" s="41" t="s">
        <v>223</v>
      </c>
      <c r="N17" s="41" t="s">
        <v>267</v>
      </c>
      <c r="O17" s="28"/>
      <c r="P17" s="28"/>
      <c r="Q17" s="28"/>
      <c r="R17" s="28"/>
      <c r="S17" s="28"/>
      <c r="T17" s="28"/>
      <c r="U17" s="28"/>
    </row>
    <row r="18" spans="1:21" s="20" customFormat="1" ht="75">
      <c r="A18" s="22">
        <f t="shared" si="1"/>
        <v>16</v>
      </c>
      <c r="B18" s="47">
        <v>16</v>
      </c>
      <c r="C18" s="48"/>
      <c r="D18" s="41" t="s">
        <v>229</v>
      </c>
      <c r="E18" s="48">
        <v>2007</v>
      </c>
      <c r="F18" s="48">
        <v>1</v>
      </c>
      <c r="G18" s="49">
        <v>7937.5</v>
      </c>
      <c r="H18" s="49">
        <f t="shared" si="2"/>
        <v>7937.5</v>
      </c>
      <c r="I18" s="49">
        <f t="shared" si="0"/>
        <v>7937.5</v>
      </c>
      <c r="J18" s="49">
        <v>0</v>
      </c>
      <c r="K18" s="23" t="s">
        <v>40</v>
      </c>
      <c r="L18" s="23"/>
      <c r="M18" s="41" t="s">
        <v>223</v>
      </c>
      <c r="N18" s="41" t="s">
        <v>267</v>
      </c>
      <c r="O18" s="28"/>
      <c r="P18" s="28"/>
      <c r="Q18" s="28"/>
      <c r="R18" s="28"/>
      <c r="S18" s="28"/>
      <c r="T18" s="28"/>
      <c r="U18" s="28"/>
    </row>
    <row r="19" spans="1:21" s="20" customFormat="1" ht="75">
      <c r="A19" s="22">
        <f t="shared" si="1"/>
        <v>17</v>
      </c>
      <c r="B19" s="47">
        <v>17</v>
      </c>
      <c r="C19" s="48"/>
      <c r="D19" s="41" t="s">
        <v>231</v>
      </c>
      <c r="E19" s="48">
        <v>2007</v>
      </c>
      <c r="F19" s="48">
        <v>1</v>
      </c>
      <c r="G19" s="49">
        <v>11137.9</v>
      </c>
      <c r="H19" s="49">
        <f t="shared" si="2"/>
        <v>11137.9</v>
      </c>
      <c r="I19" s="49">
        <f t="shared" si="0"/>
        <v>11137.9</v>
      </c>
      <c r="J19" s="49">
        <v>0</v>
      </c>
      <c r="K19" s="23" t="s">
        <v>40</v>
      </c>
      <c r="L19" s="23"/>
      <c r="M19" s="41" t="s">
        <v>223</v>
      </c>
      <c r="N19" s="41" t="s">
        <v>267</v>
      </c>
      <c r="O19" s="28"/>
      <c r="P19" s="28"/>
      <c r="Q19" s="28"/>
      <c r="R19" s="28"/>
      <c r="S19" s="28"/>
      <c r="T19" s="28"/>
      <c r="U19" s="28"/>
    </row>
    <row r="20" spans="1:21" s="20" customFormat="1" ht="75">
      <c r="A20" s="22">
        <f t="shared" si="1"/>
        <v>18</v>
      </c>
      <c r="B20" s="47">
        <v>18</v>
      </c>
      <c r="C20" s="48"/>
      <c r="D20" s="41" t="s">
        <v>232</v>
      </c>
      <c r="E20" s="48">
        <v>2007</v>
      </c>
      <c r="F20" s="48">
        <v>2</v>
      </c>
      <c r="G20" s="49">
        <v>6413.5</v>
      </c>
      <c r="H20" s="49">
        <f t="shared" si="2"/>
        <v>12827</v>
      </c>
      <c r="I20" s="49">
        <f t="shared" si="0"/>
        <v>12827</v>
      </c>
      <c r="J20" s="49">
        <v>0</v>
      </c>
      <c r="K20" s="23" t="s">
        <v>40</v>
      </c>
      <c r="L20" s="23"/>
      <c r="M20" s="41" t="s">
        <v>223</v>
      </c>
      <c r="N20" s="41" t="s">
        <v>267</v>
      </c>
      <c r="O20" s="28"/>
      <c r="P20" s="28"/>
      <c r="Q20" s="28"/>
      <c r="R20" s="28"/>
      <c r="S20" s="28"/>
      <c r="T20" s="28"/>
      <c r="U20" s="28"/>
    </row>
    <row r="21" spans="1:21" s="20" customFormat="1" ht="75">
      <c r="A21" s="22">
        <f t="shared" si="1"/>
        <v>19</v>
      </c>
      <c r="B21" s="47">
        <v>19</v>
      </c>
      <c r="C21" s="48"/>
      <c r="D21" s="41" t="s">
        <v>233</v>
      </c>
      <c r="E21" s="48">
        <v>2007</v>
      </c>
      <c r="F21" s="48">
        <v>1</v>
      </c>
      <c r="G21" s="49">
        <v>9512</v>
      </c>
      <c r="H21" s="49">
        <f t="shared" si="2"/>
        <v>9512</v>
      </c>
      <c r="I21" s="49">
        <f t="shared" si="0"/>
        <v>9512</v>
      </c>
      <c r="J21" s="49">
        <v>0</v>
      </c>
      <c r="K21" s="23" t="s">
        <v>40</v>
      </c>
      <c r="L21" s="23"/>
      <c r="M21" s="41" t="s">
        <v>223</v>
      </c>
      <c r="N21" s="41" t="s">
        <v>267</v>
      </c>
      <c r="O21" s="28"/>
      <c r="P21" s="28"/>
      <c r="Q21" s="28"/>
      <c r="R21" s="28"/>
      <c r="S21" s="28"/>
      <c r="T21" s="28"/>
      <c r="U21" s="28"/>
    </row>
    <row r="22" spans="1:21" s="20" customFormat="1" ht="75">
      <c r="A22" s="22">
        <f t="shared" si="1"/>
        <v>20</v>
      </c>
      <c r="B22" s="47">
        <v>20</v>
      </c>
      <c r="C22" s="48"/>
      <c r="D22" s="41" t="s">
        <v>234</v>
      </c>
      <c r="E22" s="48">
        <v>2007</v>
      </c>
      <c r="F22" s="48">
        <v>1</v>
      </c>
      <c r="G22" s="49">
        <v>8700</v>
      </c>
      <c r="H22" s="49">
        <f t="shared" si="2"/>
        <v>8700</v>
      </c>
      <c r="I22" s="49">
        <f t="shared" si="0"/>
        <v>8700</v>
      </c>
      <c r="J22" s="49">
        <v>0</v>
      </c>
      <c r="K22" s="23" t="s">
        <v>40</v>
      </c>
      <c r="L22" s="23"/>
      <c r="M22" s="41" t="s">
        <v>223</v>
      </c>
      <c r="N22" s="41" t="s">
        <v>267</v>
      </c>
      <c r="O22" s="28"/>
      <c r="P22" s="28"/>
      <c r="Q22" s="28"/>
      <c r="R22" s="28"/>
      <c r="S22" s="28"/>
      <c r="T22" s="28"/>
      <c r="U22" s="28"/>
    </row>
    <row r="23" spans="1:21" s="20" customFormat="1" ht="75">
      <c r="A23" s="22">
        <f t="shared" si="1"/>
        <v>21</v>
      </c>
      <c r="B23" s="47">
        <v>21</v>
      </c>
      <c r="C23" s="48"/>
      <c r="D23" s="41" t="s">
        <v>235</v>
      </c>
      <c r="E23" s="48">
        <v>2007</v>
      </c>
      <c r="F23" s="48">
        <v>1</v>
      </c>
      <c r="G23" s="49">
        <v>7129.5</v>
      </c>
      <c r="H23" s="49">
        <f t="shared" si="2"/>
        <v>7129.5</v>
      </c>
      <c r="I23" s="49">
        <f t="shared" si="0"/>
        <v>7129.5</v>
      </c>
      <c r="J23" s="49">
        <v>0</v>
      </c>
      <c r="K23" s="23" t="s">
        <v>244</v>
      </c>
      <c r="L23" s="23"/>
      <c r="M23" s="41" t="s">
        <v>223</v>
      </c>
      <c r="N23" s="41" t="s">
        <v>267</v>
      </c>
      <c r="O23" s="28"/>
      <c r="P23" s="28"/>
      <c r="Q23" s="28"/>
      <c r="R23" s="28"/>
      <c r="S23" s="28"/>
      <c r="T23" s="28"/>
      <c r="U23" s="28"/>
    </row>
    <row r="24" spans="1:21" s="20" customFormat="1" ht="75">
      <c r="A24" s="22">
        <f t="shared" si="1"/>
        <v>22</v>
      </c>
      <c r="B24" s="47">
        <v>22</v>
      </c>
      <c r="C24" s="48"/>
      <c r="D24" s="41" t="s">
        <v>236</v>
      </c>
      <c r="E24" s="48">
        <v>2007</v>
      </c>
      <c r="F24" s="48">
        <v>1</v>
      </c>
      <c r="G24" s="49">
        <v>26000</v>
      </c>
      <c r="H24" s="49">
        <f t="shared" si="2"/>
        <v>26000</v>
      </c>
      <c r="I24" s="49">
        <f t="shared" si="0"/>
        <v>26000</v>
      </c>
      <c r="J24" s="49">
        <v>0</v>
      </c>
      <c r="K24" s="23" t="s">
        <v>244</v>
      </c>
      <c r="L24" s="23"/>
      <c r="M24" s="41" t="s">
        <v>223</v>
      </c>
      <c r="N24" s="41" t="s">
        <v>267</v>
      </c>
      <c r="O24" s="28"/>
      <c r="P24" s="28"/>
      <c r="Q24" s="28"/>
      <c r="R24" s="28"/>
      <c r="S24" s="28"/>
      <c r="T24" s="28"/>
      <c r="U24" s="28"/>
    </row>
    <row r="25" spans="1:21" s="20" customFormat="1" ht="75">
      <c r="A25" s="22">
        <f t="shared" si="1"/>
        <v>23</v>
      </c>
      <c r="B25" s="47">
        <v>23</v>
      </c>
      <c r="C25" s="48"/>
      <c r="D25" s="41" t="s">
        <v>237</v>
      </c>
      <c r="E25" s="48">
        <v>2007</v>
      </c>
      <c r="F25" s="48">
        <v>1</v>
      </c>
      <c r="G25" s="49">
        <v>5562.6</v>
      </c>
      <c r="H25" s="49">
        <f t="shared" si="2"/>
        <v>5562.6</v>
      </c>
      <c r="I25" s="49">
        <f t="shared" si="0"/>
        <v>5562.6</v>
      </c>
      <c r="J25" s="49">
        <v>0</v>
      </c>
      <c r="K25" s="23" t="s">
        <v>40</v>
      </c>
      <c r="L25" s="23"/>
      <c r="M25" s="41" t="s">
        <v>223</v>
      </c>
      <c r="N25" s="41" t="s">
        <v>267</v>
      </c>
      <c r="O25" s="28"/>
      <c r="P25" s="28"/>
      <c r="Q25" s="28"/>
      <c r="R25" s="28"/>
      <c r="S25" s="28"/>
      <c r="T25" s="28"/>
      <c r="U25" s="28"/>
    </row>
    <row r="26" spans="1:21" s="20" customFormat="1" ht="75">
      <c r="A26" s="50">
        <f t="shared" si="1"/>
        <v>24</v>
      </c>
      <c r="B26" s="51">
        <v>24</v>
      </c>
      <c r="C26" s="52"/>
      <c r="D26" s="53" t="s">
        <v>219</v>
      </c>
      <c r="E26" s="52">
        <v>2007</v>
      </c>
      <c r="F26" s="52">
        <v>1</v>
      </c>
      <c r="G26" s="54">
        <v>5207</v>
      </c>
      <c r="H26" s="54">
        <f t="shared" si="2"/>
        <v>5207</v>
      </c>
      <c r="I26" s="54">
        <f t="shared" si="0"/>
        <v>5207</v>
      </c>
      <c r="J26" s="54">
        <v>0</v>
      </c>
      <c r="K26" s="23" t="s">
        <v>40</v>
      </c>
      <c r="L26" s="23"/>
      <c r="M26" s="53" t="s">
        <v>223</v>
      </c>
      <c r="N26" s="53" t="s">
        <v>267</v>
      </c>
      <c r="O26" s="55"/>
      <c r="P26" s="55"/>
      <c r="Q26" s="55"/>
      <c r="R26" s="55"/>
      <c r="S26" s="55"/>
      <c r="T26" s="55"/>
      <c r="U26" s="55"/>
    </row>
    <row r="27" spans="1:21" ht="15">
      <c r="A27" s="18"/>
      <c r="B27" s="4">
        <v>25</v>
      </c>
      <c r="C27" s="4"/>
      <c r="D27" s="4" t="s">
        <v>306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">
      <c r="A28" s="1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5">
      <c r="A29" s="1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5">
      <c r="A30" s="1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5">
      <c r="A31" s="1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5">
      <c r="A32" s="1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5">
      <c r="A33" s="1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5">
      <c r="A34" s="1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5">
      <c r="A35" s="1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5">
      <c r="A36" s="1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5">
      <c r="A37" s="1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5">
      <c r="A38" s="1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sheetProtection/>
  <autoFilter ref="M1:M30"/>
  <mergeCells count="13">
    <mergeCell ref="A1:A2"/>
    <mergeCell ref="B1:B2"/>
    <mergeCell ref="C1:C2"/>
    <mergeCell ref="D1:D2"/>
    <mergeCell ref="E1:F1"/>
    <mergeCell ref="G1:J1"/>
    <mergeCell ref="Q1:S1"/>
    <mergeCell ref="T1:U1"/>
    <mergeCell ref="K1:L1"/>
    <mergeCell ref="M1:M2"/>
    <mergeCell ref="N1:N2"/>
    <mergeCell ref="O1:O2"/>
    <mergeCell ref="P1:P2"/>
  </mergeCells>
  <printOptions/>
  <pageMargins left="0.45" right="0.4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7" max="7" width="11.57421875" style="0" customWidth="1"/>
    <col min="8" max="8" width="11.28125" style="0" customWidth="1"/>
  </cols>
  <sheetData>
    <row r="1" spans="1:18" ht="84" customHeight="1">
      <c r="A1" s="7" t="s">
        <v>0</v>
      </c>
      <c r="B1" s="7" t="s">
        <v>268</v>
      </c>
      <c r="C1" s="7" t="s">
        <v>269</v>
      </c>
      <c r="D1" s="7" t="s">
        <v>270</v>
      </c>
      <c r="E1" s="7" t="s">
        <v>271</v>
      </c>
      <c r="F1" s="7" t="s">
        <v>272</v>
      </c>
      <c r="G1" s="7" t="s">
        <v>273</v>
      </c>
      <c r="H1" s="7" t="s">
        <v>274</v>
      </c>
      <c r="I1" s="7" t="s">
        <v>275</v>
      </c>
      <c r="J1" s="9" t="s">
        <v>276</v>
      </c>
      <c r="K1" s="7" t="s">
        <v>277</v>
      </c>
      <c r="L1" s="7" t="s">
        <v>278</v>
      </c>
      <c r="M1" s="7" t="s">
        <v>279</v>
      </c>
      <c r="N1" s="7" t="s">
        <v>280</v>
      </c>
      <c r="O1" s="7" t="s">
        <v>281</v>
      </c>
      <c r="P1" s="7" t="s">
        <v>282</v>
      </c>
      <c r="Q1" s="7" t="s">
        <v>283</v>
      </c>
      <c r="R1" s="7" t="s">
        <v>4</v>
      </c>
    </row>
    <row r="2" spans="1:18" ht="300">
      <c r="A2" s="10">
        <f>ROW()-ROW($A$1)</f>
        <v>1</v>
      </c>
      <c r="B2" s="11" t="s">
        <v>286</v>
      </c>
      <c r="C2" s="11" t="s">
        <v>287</v>
      </c>
      <c r="D2" s="3">
        <v>64</v>
      </c>
      <c r="E2" s="12" t="s">
        <v>288</v>
      </c>
      <c r="F2" s="13" t="s">
        <v>289</v>
      </c>
      <c r="G2" s="3">
        <v>2432000940</v>
      </c>
      <c r="H2" s="3">
        <v>244801001</v>
      </c>
      <c r="I2" s="3" t="s">
        <v>290</v>
      </c>
      <c r="J2" s="14" t="s">
        <v>284</v>
      </c>
      <c r="K2" s="10" t="s">
        <v>285</v>
      </c>
      <c r="L2" s="10"/>
      <c r="M2" s="10"/>
      <c r="N2" s="15"/>
      <c r="O2" s="16"/>
      <c r="P2" s="10"/>
      <c r="Q2" s="17"/>
      <c r="R2" s="10"/>
    </row>
  </sheetData>
  <sheetProtection/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Городкова</dc:creator>
  <cp:keywords/>
  <dc:description/>
  <cp:lastModifiedBy>Пользователь Windows</cp:lastModifiedBy>
  <cp:lastPrinted>2016-12-27T06:06:06Z</cp:lastPrinted>
  <dcterms:created xsi:type="dcterms:W3CDTF">2014-06-05T02:24:06Z</dcterms:created>
  <dcterms:modified xsi:type="dcterms:W3CDTF">2019-06-07T07:37:59Z</dcterms:modified>
  <cp:category/>
  <cp:version/>
  <cp:contentType/>
  <cp:contentStatus/>
</cp:coreProperties>
</file>